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Chhattisgarh" sheetId="1" r:id="rId1"/>
  </sheets>
  <definedNames>
    <definedName name="_xlnm.Print_Area" localSheetId="0">'Chhattisgarh'!$A$1:$H$951</definedName>
  </definedNames>
  <calcPr fullCalcOnLoad="1"/>
</workbook>
</file>

<file path=xl/sharedStrings.xml><?xml version="1.0" encoding="utf-8"?>
<sst xmlns="http://schemas.openxmlformats.org/spreadsheetml/2006/main" count="1128" uniqueCount="259">
  <si>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</si>
  <si>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</si>
  <si>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</si>
  <si>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</si>
  <si>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</si>
  <si>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</si>
  <si>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</si>
  <si>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</si>
  <si>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</si>
  <si>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</si>
  <si>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Total</t>
  </si>
  <si>
    <t>1.2) No. of School working days</t>
  </si>
  <si>
    <t xml:space="preserve"> </t>
  </si>
  <si>
    <t xml:space="preserve">PY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</si>
  <si>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</si>
  <si>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</si>
  <si>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</si>
  <si>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</si>
  <si>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</si>
  <si>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</si>
  <si>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</si>
  <si>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</si>
  <si>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</si>
  <si>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</si>
  <si>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</si>
  <si>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</si>
  <si>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</si>
  <si>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TOTAL</t>
  </si>
  <si>
    <t>% Diff</t>
  </si>
  <si>
    <t>5=4-3</t>
  </si>
  <si>
    <t>Sr. No.</t>
  </si>
  <si>
    <t>District</t>
  </si>
  <si>
    <t>% Meals Served</t>
  </si>
  <si>
    <t>3.1)  Reconciliation of Foodgrains OB, Allocation &amp; Lifting</t>
  </si>
  <si>
    <t>As per GoI record</t>
  </si>
  <si>
    <t xml:space="preserve">As per State's AWP&amp;B </t>
  </si>
  <si>
    <t>5(4-3)</t>
  </si>
  <si>
    <t>S.No.</t>
  </si>
  <si>
    <t>Name of District</t>
  </si>
  <si>
    <t>Allocation</t>
  </si>
  <si>
    <t>3.4)  Foodgrains  Allocation &amp; Lifting</t>
  </si>
  <si>
    <t>(in MTs)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</si>
  <si>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</si>
  <si>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</si>
  <si>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</si>
  <si>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</si>
  <si>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</si>
  <si>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</si>
  <si>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</si>
  <si>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</si>
  <si>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% payment</t>
  </si>
  <si>
    <t>Pending Bills</t>
  </si>
  <si>
    <t>4. ANALYSIS ON COOKING COST (PRIMARY + UPPER PRIMARY)</t>
  </si>
  <si>
    <t>4.1) ANALYSIS ON OPENING BALANACE AND CLOSING BALANACE</t>
  </si>
  <si>
    <t>Disbursed to Dist</t>
  </si>
  <si>
    <t xml:space="preserve">Cooking assistance received </t>
  </si>
  <si>
    <t>Total Availibility of cooking cost</t>
  </si>
  <si>
    <t>% Availibility of cooking cost</t>
  </si>
  <si>
    <t>4.4) Cooking Cost Utilisation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</si>
  <si>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</si>
  <si>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</si>
  <si>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</si>
  <si>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</si>
  <si>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</si>
  <si>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</si>
  <si>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</si>
  <si>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</si>
  <si>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</si>
  <si>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Expected expenditure of cooking cost</t>
  </si>
  <si>
    <t>Actual expenditure of cooking cost</t>
  </si>
  <si>
    <t>6. ANALYSIS of HONORIUM, To COOK-CUM-HELPERS</t>
  </si>
  <si>
    <t>6.1) District-wise allocation and availability of funds for honorium to cook-cum-Helpers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</si>
  <si>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</si>
  <si>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</si>
  <si>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</si>
  <si>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</si>
  <si>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</si>
  <si>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</si>
  <si>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</si>
  <si>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</si>
  <si>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</si>
  <si>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</si>
  <si>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</si>
  <si>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</si>
  <si>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</si>
  <si>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</si>
  <si>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</si>
  <si>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</si>
  <si>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</si>
  <si>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</si>
  <si>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</si>
  <si>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</si>
  <si>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</si>
  <si>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</si>
  <si>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</si>
  <si>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</si>
  <si>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</si>
  <si>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r>
      <t>(i</t>
    </r>
    <r>
      <rPr>
        <i/>
        <sz val="11"/>
        <rFont val="Cambria"/>
        <family val="1"/>
      </rPr>
      <t>n MTs)</t>
    </r>
  </si>
  <si>
    <t>Average number of children availing MDM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</si>
  <si>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</si>
  <si>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</si>
  <si>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</si>
  <si>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</si>
  <si>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</si>
  <si>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</si>
  <si>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</si>
  <si>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</si>
  <si>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</si>
  <si>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10.  Kitchen Devices</t>
  </si>
  <si>
    <t>2006-10</t>
  </si>
  <si>
    <t>Kitchen-cum-Stores</t>
  </si>
  <si>
    <t>2006-13</t>
  </si>
  <si>
    <t>% Bill paid</t>
  </si>
  <si>
    <t>Engaged by State</t>
  </si>
  <si>
    <t>5 = (4 - 3)</t>
  </si>
  <si>
    <t>Not engaged</t>
  </si>
  <si>
    <t>Bills submited by FCI</t>
  </si>
  <si>
    <t>Payment made to FCI</t>
  </si>
  <si>
    <t>Bills raised by FCI</t>
  </si>
  <si>
    <t xml:space="preserve">3.9) Payment of cost of foodgrain to FCI </t>
  </si>
  <si>
    <t>3.8)  Cost of Foodgrains, Payment to FCI</t>
  </si>
  <si>
    <t>(Rs. In lakh)</t>
  </si>
  <si>
    <r>
      <t xml:space="preserve">5.1 Mismatch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</si>
  <si>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(Rs. in Lakh)</t>
  </si>
  <si>
    <t xml:space="preserve">Payment to FCI </t>
  </si>
  <si>
    <t xml:space="preserve">10.1) Reconciliation of amount sanctioned </t>
  </si>
  <si>
    <t>NCLP</t>
  </si>
  <si>
    <t>Schools</t>
  </si>
  <si>
    <t>Installment</t>
  </si>
  <si>
    <t>Dated</t>
  </si>
  <si>
    <t>Units</t>
  </si>
  <si>
    <t>9.1) Releasing details</t>
  </si>
  <si>
    <t xml:space="preserve">9.2) Reconciliation of amount sanctioned </t>
  </si>
  <si>
    <t>Total available</t>
  </si>
  <si>
    <t>% available</t>
  </si>
  <si>
    <t xml:space="preserve">% of UB on allocation </t>
  </si>
  <si>
    <t xml:space="preserve">% of OS on allocation </t>
  </si>
  <si>
    <t xml:space="preserve">Allocation              </t>
  </si>
  <si>
    <t xml:space="preserve">Allocation                                   </t>
  </si>
  <si>
    <t xml:space="preserve">% of OB on allocation </t>
  </si>
  <si>
    <t>4.2) Cooking cost allocation and disbursed to Districts</t>
  </si>
  <si>
    <t xml:space="preserve">Allocation                                              </t>
  </si>
  <si>
    <t xml:space="preserve">Allocation                                  </t>
  </si>
  <si>
    <t xml:space="preserve">PAB Approval </t>
  </si>
  <si>
    <t>6.1) District-wise number of cook-cum-Helpers approved by PAB and engaged by State</t>
  </si>
  <si>
    <t xml:space="preserve">Allocation                          </t>
  </si>
  <si>
    <t xml:space="preserve">Allocation                           </t>
  </si>
  <si>
    <t xml:space="preserve">% of UB as on Allocation </t>
  </si>
  <si>
    <t xml:space="preserve">Allocated </t>
  </si>
  <si>
    <t>9.1.1) Releasing details</t>
  </si>
  <si>
    <t>2006-07</t>
  </si>
  <si>
    <t>Amount  (Rs in lakh)</t>
  </si>
  <si>
    <t>Primary + Upper-Primary</t>
  </si>
  <si>
    <t>2008-09</t>
  </si>
  <si>
    <t xml:space="preserve">Achievement (Procured+IP)                                  </t>
  </si>
  <si>
    <t>2006-18</t>
  </si>
  <si>
    <t>2012-13 -2018-19(Replacement)</t>
  </si>
  <si>
    <t>Balod</t>
  </si>
  <si>
    <t>Balodabazar</t>
  </si>
  <si>
    <t>Balrampur</t>
  </si>
  <si>
    <t>Bastar</t>
  </si>
  <si>
    <t>Bijapur</t>
  </si>
  <si>
    <t>Bilaspur</t>
  </si>
  <si>
    <t>Dantewada</t>
  </si>
  <si>
    <t>Dhamtari</t>
  </si>
  <si>
    <t>Durg</t>
  </si>
  <si>
    <t>Gariyaband</t>
  </si>
  <si>
    <t>Jashpur</t>
  </si>
  <si>
    <t>Kanker</t>
  </si>
  <si>
    <t>Kawardha</t>
  </si>
  <si>
    <t>Kondagaon</t>
  </si>
  <si>
    <t>Korba</t>
  </si>
  <si>
    <t>Koriya</t>
  </si>
  <si>
    <t>Mahasamund</t>
  </si>
  <si>
    <t>Mungeli</t>
  </si>
  <si>
    <t>Narayanpur</t>
  </si>
  <si>
    <t>Raigarh</t>
  </si>
  <si>
    <t>Raipur</t>
  </si>
  <si>
    <t>Rajnandgaon</t>
  </si>
  <si>
    <t>Sarguja</t>
  </si>
  <si>
    <t>Sukma</t>
  </si>
  <si>
    <t>Surajpur</t>
  </si>
  <si>
    <t>State : Chhattisgarh</t>
  </si>
  <si>
    <t>Bemetera</t>
  </si>
  <si>
    <t>Janjgir-Champa</t>
  </si>
  <si>
    <t>2007-08</t>
  </si>
  <si>
    <t>2011-12</t>
  </si>
  <si>
    <t>Grand Total</t>
  </si>
  <si>
    <t>Physical</t>
  </si>
  <si>
    <t>Financial (Rs in Lakh)</t>
  </si>
  <si>
    <t>Primary &amp; UPY</t>
  </si>
  <si>
    <t xml:space="preserve"> 2006-07</t>
  </si>
  <si>
    <t>2012-13 (rep.)</t>
  </si>
  <si>
    <t>2014-15 (rep.)</t>
  </si>
  <si>
    <t>2018-19 (rep.)</t>
  </si>
  <si>
    <t>Amount (Rs in lakh)</t>
  </si>
  <si>
    <t>Annual Work Plan &amp; Budget  (AWP&amp;B) 2020-21</t>
  </si>
  <si>
    <t>Section-A : REVIEW OF IMPLEMENTATION OF MDM SCHEME DURING 2019-20</t>
  </si>
  <si>
    <t>MDM PAB Approval for 2019-20</t>
  </si>
  <si>
    <t>Average number of children availed MDM during 2019-20</t>
  </si>
  <si>
    <t>1.3) Number of meals served vis-à-vis PAB approval during 2019-20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</si>
  <si>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</si>
  <si>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</si>
  <si>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</si>
  <si>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</si>
  <si>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Enrolment as on 30.9.2019</t>
  </si>
  <si>
    <t>2.4  Coverage Chidlren vs. Enrolment  ( Up Pry) (Source : Table AT- 4A &amp; 5-A of AWP&amp;B 2020-21)</t>
  </si>
  <si>
    <t>No. of children as per PAB Approval for 2019-20</t>
  </si>
  <si>
    <t>2.6  No. of children  ( Upper Primary) (Source data : Table AT-5-A of AWP&amp;B 2020-21)</t>
  </si>
  <si>
    <t>No. of children as per PAB Approval for  2019-20</t>
  </si>
  <si>
    <t>2.7 Number of meal to be served and  actual  number of meal served during 2019-20 (Source data: Table AT-5 &amp; 5A of AWP&amp;B 2020-21)</t>
  </si>
  <si>
    <t>No of meals to be served during 2019-20</t>
  </si>
  <si>
    <t>No of meal served during 2019-20</t>
  </si>
  <si>
    <t>Opening Stock as on 1.4.2019</t>
  </si>
  <si>
    <t>Allocation for 2019-20</t>
  </si>
  <si>
    <t xml:space="preserve"> 3.2) District-wise opening balance as on 1.4.2019 (Source data: Table AT-6 &amp; 6A of AWP&amp;B 2020-21)</t>
  </si>
  <si>
    <t xml:space="preserve">Opening Stock as on 01.04.2019                                                </t>
  </si>
  <si>
    <t xml:space="preserve"> 3.3) District-wise unspent balance as on 31.03.2020 (Source data: Table AT-6 &amp; 6A of AWP&amp;B 2020-21)</t>
  </si>
  <si>
    <t xml:space="preserve">Unspent Balance as on 31.03.2020                                         </t>
  </si>
  <si>
    <t>Opening balance as on 01.4.19</t>
  </si>
  <si>
    <t>Lifting upto 31.03.2020</t>
  </si>
  <si>
    <t>Source: Table AT-6 &amp; 6A of AWP&amp;B 2020-21</t>
  </si>
  <si>
    <t>3.5) District-wise Foodgrains availability  as on 31.03.2020 (Source data: Table AT-6 &amp; 6A of AWP&amp;B 2020-21)</t>
  </si>
  <si>
    <t>OB as on 01.04.2019</t>
  </si>
  <si>
    <t>3.7)  District-wise Utilisation of foodgrains (Source data: Table AT-6 &amp; 6A of AWP&amp;B 2020-21)</t>
  </si>
  <si>
    <t xml:space="preserve"> 4.1.1) District-wise opening balance as on 01.04.2019 (Source data: Table AT-7 &amp; 7A of AWP&amp;B 2020-21)</t>
  </si>
  <si>
    <t xml:space="preserve">Opening Balance as on 01.04.2019                                            </t>
  </si>
  <si>
    <t xml:space="preserve"> 4.1.2) District-wise unspent  balance as on 31.03.2020 Source data: Table AT-7 &amp; 7A of AWP&amp;B 2020-21)</t>
  </si>
  <si>
    <t xml:space="preserve">Unspent Balance as on 31.03.2020                                                      </t>
  </si>
  <si>
    <t>4.3)  District-wise Cooking Cost availability (Source data: Table AT-7 &amp; 7A of AWP&amp;B 2020-21)</t>
  </si>
  <si>
    <t xml:space="preserve">Opening Balance as on 01.04.2019                                                         </t>
  </si>
  <si>
    <t>4.5)  District-wise Utilisation of Cooking cost (Source data: Table AT-7 &amp; 7A of AWP&amp;B 2020-21)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</si>
  <si>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</si>
  <si>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</si>
  <si>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2019-20</t>
  </si>
  <si>
    <t>5.3 Reconciliation of Cooking Cost utilisation during 2019-20 (Source data: para 2.5 and 4.7 above)</t>
  </si>
  <si>
    <t>(Refer table AT_8 and AT-8A,AWP&amp;B, 2020-21)</t>
  </si>
  <si>
    <t>(Refer table AT_8 and AT-8A, AWP&amp;B, 2020-21)</t>
  </si>
  <si>
    <t>Opening Balance as on 01.04.2019</t>
  </si>
  <si>
    <t>Unspent balance as on 31.03.2020</t>
  </si>
  <si>
    <t>Released during 2019-20.</t>
  </si>
  <si>
    <t>7.2) Utilisation of MME during 2019-20 (Source data: Table AT-10 of AWP&amp;B 2020-21)</t>
  </si>
  <si>
    <t>Released during 2019-20</t>
  </si>
  <si>
    <t>8.2) Utilisation of TA during 2019-20 (Source data: Table AT-9 of AWP&amp;B 2020-21)</t>
  </si>
  <si>
    <t>Allocated for 2019-20</t>
  </si>
  <si>
    <t>9. INFRASTRUCTURE DEVELOPMENT DURING 2019-20 (Primary + Upper primary)</t>
  </si>
  <si>
    <t>Releases for Kitchen sheds by GoI as on 31.3.2020</t>
  </si>
  <si>
    <t>9.3) Achievement ( under MDM Funds) (Source data: Table AT-10 of AWP&amp;B 2020-21)</t>
  </si>
  <si>
    <t>Sanctioned by GoI during 2006-07 to 2019-20</t>
  </si>
  <si>
    <t>10.1 Releases for Kitchen devices by GoI as on 31.3.2020</t>
  </si>
  <si>
    <t>10.2) Achievement ( under MDM Funds) (Source data: Table AT-11 of AWP&amp;B 2020-21)</t>
  </si>
  <si>
    <t>Sanctioned during 2006-07 to 2019-20</t>
  </si>
  <si>
    <t>Total availability of funds</t>
  </si>
  <si>
    <t>OB as on 01.4.2019</t>
  </si>
  <si>
    <t>2.5  No. of children  ( Primary) (Source data : Table AT-5  of AWP&amp;B 2020-21)</t>
  </si>
  <si>
    <t>(Refer table AT_8 and AT-8A, AWP&amp;B - 2020-21)</t>
  </si>
  <si>
    <t>(As on 31.03.2020)</t>
  </si>
  <si>
    <t>Constructed + In progress upto 31.03.2020</t>
  </si>
  <si>
    <t>2012-13 to 2019-20 (Replacement)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</si>
</sst>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0000"/>
    <numFmt numFmtId="180" formatCode="0.0000"/>
    <numFmt numFmtId="181" formatCode="0.0"/>
    <numFmt numFmtId="182" formatCode="[$-4009]dd\ mmmm\ yyyy"/>
    <numFmt numFmtId="183" formatCode="0.0%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"/>
    <numFmt numFmtId="190" formatCode="_(* #,##0.00_);_(* \(#,##0.00\);_(* \-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1"/>
      <name val="Arial"/>
      <family val="2"/>
    </font>
    <font>
      <b/>
      <sz val="11"/>
      <name val="Bookman Old Style"/>
      <family val="1"/>
    </font>
    <font>
      <b/>
      <sz val="11"/>
      <color indexed="8"/>
      <name val="Calibri"/>
      <family val="2"/>
    </font>
    <font>
      <b/>
      <u val="single"/>
      <sz val="11"/>
      <name val="Cambria"/>
      <family val="1"/>
    </font>
    <font>
      <b/>
      <sz val="11"/>
      <name val="Arial"/>
      <family val="2"/>
    </font>
    <font>
      <sz val="11"/>
      <color indexed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i/>
      <sz val="11"/>
      <name val="Bookman Old Style"/>
      <family val="1"/>
    </font>
    <font>
      <sz val="11"/>
      <name val="Bookman Old Style"/>
      <family val="1"/>
    </font>
    <font>
      <b/>
      <sz val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b/>
      <sz val="10"/>
      <color indexed="8"/>
      <name val="Cambria"/>
      <family val="1"/>
    </font>
    <font>
      <b/>
      <sz val="10"/>
      <name val="Arial"/>
      <family val="2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</borders>
  <cellStyleXfs count="1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4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105" applyFont="1" applyFill="1" applyBorder="1" applyAlignment="1">
      <alignment horizontal="left" vertical="top" wrapText="1"/>
      <protection/>
    </xf>
    <xf numFmtId="2" fontId="6" fillId="0" borderId="0" xfId="120" applyNumberFormat="1" applyFont="1" applyBorder="1">
      <alignment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9" fontId="2" fillId="0" borderId="10" xfId="123" applyFont="1" applyBorder="1" applyAlignment="1">
      <alignment/>
    </xf>
    <xf numFmtId="0" fontId="2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" fontId="3" fillId="0" borderId="1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9" fontId="3" fillId="0" borderId="0" xfId="123" applyFont="1" applyBorder="1" applyAlignment="1">
      <alignment/>
    </xf>
    <xf numFmtId="9" fontId="2" fillId="0" borderId="10" xfId="123" applyFont="1" applyBorder="1" applyAlignment="1">
      <alignment horizontal="center"/>
    </xf>
    <xf numFmtId="9" fontId="2" fillId="0" borderId="10" xfId="123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9" fontId="3" fillId="0" borderId="0" xfId="123" applyFont="1" applyAlignment="1">
      <alignment/>
    </xf>
    <xf numFmtId="0" fontId="3" fillId="0" borderId="0" xfId="0" applyFont="1" applyBorder="1" applyAlignment="1">
      <alignment horizontal="center"/>
    </xf>
    <xf numFmtId="9" fontId="2" fillId="0" borderId="0" xfId="123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9" fontId="3" fillId="0" borderId="10" xfId="123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123" applyFont="1" applyBorder="1" applyAlignment="1">
      <alignment/>
    </xf>
    <xf numFmtId="9" fontId="2" fillId="0" borderId="10" xfId="123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9" fontId="3" fillId="0" borderId="0" xfId="123" applyFont="1" applyBorder="1" applyAlignment="1">
      <alignment/>
    </xf>
    <xf numFmtId="0" fontId="8" fillId="33" borderId="10" xfId="0" applyFont="1" applyFill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8" fillId="0" borderId="0" xfId="105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top" wrapText="1"/>
    </xf>
    <xf numFmtId="9" fontId="3" fillId="0" borderId="0" xfId="123" applyFont="1" applyBorder="1" applyAlignment="1">
      <alignment horizontal="center" vertical="top" wrapText="1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/>
    </xf>
    <xf numFmtId="9" fontId="12" fillId="0" borderId="0" xfId="123" applyFont="1" applyBorder="1" applyAlignment="1">
      <alignment horizontal="right" wrapText="1"/>
    </xf>
    <xf numFmtId="0" fontId="3" fillId="0" borderId="0" xfId="0" applyFont="1" applyAlignment="1">
      <alignment horizontal="right"/>
    </xf>
    <xf numFmtId="2" fontId="3" fillId="0" borderId="10" xfId="0" applyNumberFormat="1" applyFont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9" fontId="3" fillId="0" borderId="10" xfId="123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 vertical="top" wrapText="1"/>
    </xf>
    <xf numFmtId="9" fontId="13" fillId="0" borderId="0" xfId="123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123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9" fontId="3" fillId="0" borderId="0" xfId="123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/>
    </xf>
    <xf numFmtId="9" fontId="2" fillId="0" borderId="0" xfId="123" applyNumberFormat="1" applyFont="1" applyBorder="1" applyAlignment="1">
      <alignment horizontal="right" vertical="center" wrapText="1"/>
    </xf>
    <xf numFmtId="2" fontId="3" fillId="0" borderId="10" xfId="123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0" fontId="3" fillId="0" borderId="0" xfId="0" applyFont="1" applyFill="1" applyBorder="1" applyAlignment="1" quotePrefix="1">
      <alignment horizontal="center"/>
    </xf>
    <xf numFmtId="2" fontId="13" fillId="0" borderId="0" xfId="0" applyNumberFormat="1" applyFont="1" applyBorder="1" applyAlignment="1">
      <alignment horizontal="right" vertical="top" wrapText="1"/>
    </xf>
    <xf numFmtId="9" fontId="13" fillId="0" borderId="0" xfId="123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9" fontId="3" fillId="0" borderId="10" xfId="123" applyFont="1" applyBorder="1" applyAlignment="1" quotePrefix="1">
      <alignment horizontal="right"/>
    </xf>
    <xf numFmtId="9" fontId="3" fillId="0" borderId="0" xfId="123" applyFont="1" applyBorder="1" applyAlignment="1" quotePrefix="1">
      <alignment horizontal="right"/>
    </xf>
    <xf numFmtId="1" fontId="11" fillId="0" borderId="0" xfId="0" applyNumberFormat="1" applyFont="1" applyBorder="1" applyAlignment="1">
      <alignment horizontal="center"/>
    </xf>
    <xf numFmtId="0" fontId="5" fillId="0" borderId="0" xfId="105" applyFont="1">
      <alignment/>
      <protection/>
    </xf>
    <xf numFmtId="0" fontId="4" fillId="0" borderId="0" xfId="105" applyFont="1">
      <alignment/>
      <protection/>
    </xf>
    <xf numFmtId="0" fontId="14" fillId="0" borderId="10" xfId="105" applyFont="1" applyFill="1" applyBorder="1" applyAlignment="1">
      <alignment horizontal="center" wrapText="1"/>
      <protection/>
    </xf>
    <xf numFmtId="2" fontId="5" fillId="0" borderId="0" xfId="105" applyNumberFormat="1" applyFont="1" applyBorder="1" applyAlignment="1">
      <alignment wrapText="1"/>
      <protection/>
    </xf>
    <xf numFmtId="0" fontId="5" fillId="0" borderId="0" xfId="105" applyFont="1" applyBorder="1">
      <alignment/>
      <protection/>
    </xf>
    <xf numFmtId="2" fontId="5" fillId="0" borderId="0" xfId="105" applyNumberFormat="1" applyFont="1" applyBorder="1">
      <alignment/>
      <protection/>
    </xf>
    <xf numFmtId="2" fontId="15" fillId="0" borderId="0" xfId="105" applyNumberFormat="1" applyFont="1">
      <alignment/>
      <protection/>
    </xf>
    <xf numFmtId="0" fontId="15" fillId="0" borderId="0" xfId="105" applyFont="1" applyBorder="1">
      <alignment/>
      <protection/>
    </xf>
    <xf numFmtId="0" fontId="9" fillId="0" borderId="0" xfId="0" applyFont="1" applyAlignment="1">
      <alignment/>
    </xf>
    <xf numFmtId="0" fontId="11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4" fillId="0" borderId="10" xfId="105" applyNumberFormat="1" applyFont="1" applyBorder="1" applyAlignment="1">
      <alignment horizontal="center" vertical="center"/>
      <protection/>
    </xf>
    <xf numFmtId="9" fontId="2" fillId="0" borderId="10" xfId="123" applyFont="1" applyBorder="1" applyAlignment="1">
      <alignment horizontal="center" vertical="center"/>
    </xf>
    <xf numFmtId="0" fontId="4" fillId="0" borderId="10" xfId="105" applyFont="1" applyBorder="1" applyAlignment="1">
      <alignment horizontal="center" vertical="center"/>
      <protection/>
    </xf>
    <xf numFmtId="2" fontId="8" fillId="0" borderId="10" xfId="105" applyNumberFormat="1" applyFont="1" applyBorder="1" applyAlignment="1">
      <alignment horizontal="center" vertical="center"/>
      <protection/>
    </xf>
    <xf numFmtId="2" fontId="4" fillId="0" borderId="0" xfId="105" applyNumberFormat="1" applyFont="1" applyBorder="1" applyAlignment="1">
      <alignment vertical="center" wrapText="1"/>
      <protection/>
    </xf>
    <xf numFmtId="0" fontId="4" fillId="0" borderId="0" xfId="105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2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9" fontId="5" fillId="33" borderId="0" xfId="125" applyFont="1" applyFill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4" fillId="0" borderId="0" xfId="105" applyNumberFormat="1" applyFont="1" applyBorder="1" applyAlignment="1">
      <alignment horizontal="center" vertical="center"/>
      <protection/>
    </xf>
    <xf numFmtId="0" fontId="4" fillId="0" borderId="0" xfId="105" applyFont="1" applyBorder="1" applyAlignment="1">
      <alignment horizontal="center" vertical="center" wrapText="1"/>
      <protection/>
    </xf>
    <xf numFmtId="2" fontId="4" fillId="0" borderId="0" xfId="105" applyNumberFormat="1" applyFont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9" fontId="2" fillId="0" borderId="0" xfId="123" applyFont="1" applyBorder="1" applyAlignment="1">
      <alignment horizontal="center" vertical="center"/>
    </xf>
    <xf numFmtId="9" fontId="2" fillId="0" borderId="10" xfId="123" applyFont="1" applyBorder="1" applyAlignment="1">
      <alignment horizontal="center" vertical="center" wrapText="1"/>
    </xf>
    <xf numFmtId="9" fontId="3" fillId="0" borderId="10" xfId="123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123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/>
    </xf>
    <xf numFmtId="2" fontId="21" fillId="33" borderId="10" xfId="0" applyNumberFormat="1" applyFont="1" applyFill="1" applyBorder="1" applyAlignment="1">
      <alignment/>
    </xf>
    <xf numFmtId="9" fontId="21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center" vertical="center" wrapText="1"/>
    </xf>
    <xf numFmtId="9" fontId="0" fillId="0" borderId="10" xfId="123" applyFont="1" applyBorder="1" applyAlignment="1">
      <alignment horizontal="right" vertical="center" wrapText="1"/>
    </xf>
    <xf numFmtId="9" fontId="21" fillId="0" borderId="10" xfId="123" applyFont="1" applyBorder="1" applyAlignment="1">
      <alignment horizontal="righ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1" fillId="0" borderId="10" xfId="69" applyNumberFormat="1" applyFont="1" applyFill="1" applyBorder="1" applyAlignment="1">
      <alignment horizontal="right"/>
      <protection/>
    </xf>
    <xf numFmtId="2" fontId="21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1" fillId="0" borderId="0" xfId="69" applyNumberFormat="1" applyFont="1" applyFill="1" applyBorder="1" applyAlignment="1">
      <alignment horizontal="right"/>
      <protection/>
    </xf>
    <xf numFmtId="2" fontId="21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9" fontId="3" fillId="0" borderId="10" xfId="123" applyFont="1" applyBorder="1" applyAlignment="1">
      <alignment horizontal="center"/>
    </xf>
    <xf numFmtId="2" fontId="0" fillId="0" borderId="10" xfId="0" applyNumberFormat="1" applyFont="1" applyBorder="1" applyAlignment="1">
      <alignment horizontal="right" vertical="center" wrapText="1"/>
    </xf>
    <xf numFmtId="2" fontId="21" fillId="33" borderId="10" xfId="0" applyNumberFormat="1" applyFont="1" applyFill="1" applyBorder="1" applyAlignment="1">
      <alignment horizontal="right"/>
    </xf>
    <xf numFmtId="9" fontId="0" fillId="0" borderId="10" xfId="123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9" fontId="0" fillId="0" borderId="10" xfId="123" applyFont="1" applyBorder="1" applyAlignment="1">
      <alignment/>
    </xf>
    <xf numFmtId="9" fontId="21" fillId="0" borderId="10" xfId="123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14" fillId="0" borderId="0" xfId="105" applyFont="1" applyFill="1" applyBorder="1" applyAlignment="1">
      <alignment horizontal="center" wrapText="1"/>
      <protection/>
    </xf>
    <xf numFmtId="1" fontId="0" fillId="0" borderId="10" xfId="0" applyNumberFormat="1" applyBorder="1" applyAlignment="1">
      <alignment/>
    </xf>
    <xf numFmtId="1" fontId="21" fillId="0" borderId="10" xfId="0" applyNumberFormat="1" applyFont="1" applyBorder="1" applyAlignment="1">
      <alignment/>
    </xf>
    <xf numFmtId="0" fontId="5" fillId="0" borderId="0" xfId="105" applyFont="1" applyFill="1" applyBorder="1" applyAlignment="1">
      <alignment horizontal="center" wrapText="1"/>
      <protection/>
    </xf>
    <xf numFmtId="9" fontId="0" fillId="0" borderId="0" xfId="123" applyFont="1" applyBorder="1" applyAlignment="1">
      <alignment/>
    </xf>
    <xf numFmtId="9" fontId="21" fillId="0" borderId="0" xfId="123" applyFont="1" applyBorder="1" applyAlignment="1">
      <alignment/>
    </xf>
    <xf numFmtId="0" fontId="11" fillId="0" borderId="12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17" fillId="35" borderId="0" xfId="0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0" fontId="5" fillId="0" borderId="0" xfId="105" applyFont="1" applyBorder="1" applyAlignment="1">
      <alignment horizontal="center" wrapText="1"/>
      <protection/>
    </xf>
    <xf numFmtId="2" fontId="0" fillId="33" borderId="10" xfId="0" applyNumberForma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 quotePrefix="1">
      <alignment horizontal="center"/>
    </xf>
    <xf numFmtId="9" fontId="2" fillId="33" borderId="10" xfId="123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9" fontId="3" fillId="33" borderId="10" xfId="123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1" fontId="3" fillId="33" borderId="16" xfId="0" applyNumberFormat="1" applyFont="1" applyFill="1" applyBorder="1" applyAlignment="1">
      <alignment horizontal="right"/>
    </xf>
    <xf numFmtId="1" fontId="3" fillId="33" borderId="16" xfId="105" applyNumberFormat="1" applyFont="1" applyFill="1" applyBorder="1" applyAlignment="1">
      <alignment horizontal="right"/>
      <protection/>
    </xf>
    <xf numFmtId="9" fontId="3" fillId="33" borderId="10" xfId="123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15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9" fontId="0" fillId="33" borderId="10" xfId="123" applyFont="1" applyFill="1" applyBorder="1" applyAlignment="1">
      <alignment horizontal="center" vertical="center" wrapText="1"/>
    </xf>
    <xf numFmtId="9" fontId="0" fillId="33" borderId="10" xfId="123" applyFont="1" applyFill="1" applyBorder="1" applyAlignment="1">
      <alignment/>
    </xf>
    <xf numFmtId="1" fontId="3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35" borderId="0" xfId="0" applyFont="1" applyFill="1" applyAlignment="1">
      <alignment/>
    </xf>
    <xf numFmtId="1" fontId="3" fillId="0" borderId="10" xfId="0" applyNumberFormat="1" applyFont="1" applyBorder="1" applyAlignment="1">
      <alignment horizontal="right" vertical="center" wrapText="1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horizontal="left" vertical="center"/>
    </xf>
    <xf numFmtId="0" fontId="16" fillId="33" borderId="17" xfId="105" applyFont="1" applyFill="1" applyBorder="1">
      <alignment/>
      <protection/>
    </xf>
    <xf numFmtId="0" fontId="17" fillId="33" borderId="0" xfId="105" applyFont="1" applyFill="1" applyBorder="1">
      <alignment/>
      <protection/>
    </xf>
    <xf numFmtId="0" fontId="17" fillId="33" borderId="18" xfId="105" applyFont="1" applyFill="1" applyBorder="1">
      <alignment/>
      <protection/>
    </xf>
    <xf numFmtId="0" fontId="17" fillId="33" borderId="10" xfId="105" applyFont="1" applyFill="1" applyBorder="1">
      <alignment/>
      <protection/>
    </xf>
    <xf numFmtId="2" fontId="17" fillId="33" borderId="10" xfId="105" applyNumberFormat="1" applyFont="1" applyFill="1" applyBorder="1">
      <alignment/>
      <protection/>
    </xf>
    <xf numFmtId="9" fontId="16" fillId="33" borderId="10" xfId="125" applyFont="1" applyFill="1" applyBorder="1" applyAlignment="1">
      <alignment/>
    </xf>
    <xf numFmtId="0" fontId="17" fillId="33" borderId="17" xfId="105" applyFont="1" applyFill="1" applyBorder="1">
      <alignment/>
      <protection/>
    </xf>
    <xf numFmtId="0" fontId="19" fillId="33" borderId="10" xfId="105" applyFont="1" applyFill="1" applyBorder="1" applyAlignment="1">
      <alignment horizontal="center"/>
      <protection/>
    </xf>
    <xf numFmtId="0" fontId="19" fillId="33" borderId="0" xfId="105" applyFont="1" applyFill="1" applyBorder="1">
      <alignment/>
      <protection/>
    </xf>
    <xf numFmtId="0" fontId="19" fillId="33" borderId="18" xfId="105" applyFont="1" applyFill="1" applyBorder="1">
      <alignment/>
      <protection/>
    </xf>
    <xf numFmtId="9" fontId="17" fillId="33" borderId="10" xfId="125" applyFont="1" applyFill="1" applyBorder="1" applyAlignment="1">
      <alignment vertical="center"/>
    </xf>
    <xf numFmtId="0" fontId="19" fillId="33" borderId="17" xfId="105" applyFont="1" applyFill="1" applyBorder="1" applyAlignment="1">
      <alignment horizontal="left"/>
      <protection/>
    </xf>
    <xf numFmtId="0" fontId="16" fillId="33" borderId="0" xfId="105" applyFont="1" applyFill="1" applyBorder="1" applyAlignment="1">
      <alignment horizontal="right"/>
      <protection/>
    </xf>
    <xf numFmtId="2" fontId="20" fillId="33" borderId="0" xfId="105" applyNumberFormat="1" applyFont="1" applyFill="1" applyBorder="1" applyAlignment="1">
      <alignment horizontal="center" vertical="top" wrapText="1"/>
      <protection/>
    </xf>
    <xf numFmtId="9" fontId="20" fillId="33" borderId="0" xfId="125" applyFont="1" applyFill="1" applyBorder="1" applyAlignment="1">
      <alignment horizontal="center" vertical="top" wrapText="1"/>
    </xf>
    <xf numFmtId="2" fontId="16" fillId="33" borderId="0" xfId="105" applyNumberFormat="1" applyFont="1" applyFill="1" applyBorder="1" applyAlignment="1">
      <alignment vertical="center"/>
      <protection/>
    </xf>
    <xf numFmtId="9" fontId="16" fillId="33" borderId="0" xfId="125" applyFont="1" applyFill="1" applyBorder="1" applyAlignment="1">
      <alignment vertical="center"/>
    </xf>
    <xf numFmtId="0" fontId="18" fillId="33" borderId="17" xfId="105" applyFont="1" applyFill="1" applyBorder="1">
      <alignment/>
      <protection/>
    </xf>
    <xf numFmtId="0" fontId="3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center" wrapText="1"/>
    </xf>
    <xf numFmtId="9" fontId="3" fillId="33" borderId="0" xfId="123" applyFont="1" applyFill="1" applyAlignment="1">
      <alignment/>
    </xf>
    <xf numFmtId="2" fontId="0" fillId="33" borderId="10" xfId="0" applyNumberFormat="1" applyFont="1" applyFill="1" applyBorder="1" applyAlignment="1">
      <alignment horizontal="right"/>
    </xf>
    <xf numFmtId="2" fontId="0" fillId="33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123" applyNumberFormat="1" applyFont="1" applyFill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9" fontId="21" fillId="33" borderId="10" xfId="123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2" fontId="21" fillId="0" borderId="10" xfId="109" applyNumberFormat="1" applyFont="1" applyBorder="1" applyAlignment="1">
      <alignment vertical="top"/>
      <protection/>
    </xf>
    <xf numFmtId="0" fontId="3" fillId="33" borderId="10" xfId="0" applyFont="1" applyFill="1" applyBorder="1" applyAlignment="1">
      <alignment horizontal="right" vertical="center" wrapText="1"/>
    </xf>
    <xf numFmtId="1" fontId="2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9" fontId="2" fillId="0" borderId="10" xfId="123" applyFont="1" applyBorder="1" applyAlignment="1">
      <alignment horizontal="right" vertical="center" wrapText="1"/>
    </xf>
    <xf numFmtId="9" fontId="3" fillId="0" borderId="10" xfId="123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/>
    </xf>
    <xf numFmtId="1" fontId="2" fillId="33" borderId="10" xfId="0" applyNumberFormat="1" applyFont="1" applyFill="1" applyBorder="1" applyAlignment="1">
      <alignment horizontal="right"/>
    </xf>
    <xf numFmtId="1" fontId="3" fillId="33" borderId="10" xfId="0" applyNumberFormat="1" applyFont="1" applyFill="1" applyBorder="1" applyAlignment="1">
      <alignment/>
    </xf>
    <xf numFmtId="9" fontId="2" fillId="33" borderId="10" xfId="123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/>
    </xf>
    <xf numFmtId="0" fontId="17" fillId="33" borderId="21" xfId="0" applyFont="1" applyFill="1" applyBorder="1" applyAlignment="1">
      <alignment/>
    </xf>
    <xf numFmtId="0" fontId="18" fillId="33" borderId="10" xfId="105" applyFont="1" applyFill="1" applyBorder="1">
      <alignment/>
      <protection/>
    </xf>
    <xf numFmtId="0" fontId="18" fillId="33" borderId="0" xfId="105" applyFont="1" applyFill="1" applyBorder="1">
      <alignment/>
      <protection/>
    </xf>
    <xf numFmtId="0" fontId="16" fillId="33" borderId="0" xfId="0" applyFont="1" applyFill="1" applyBorder="1" applyAlignment="1">
      <alignment wrapText="1"/>
    </xf>
    <xf numFmtId="9" fontId="3" fillId="33" borderId="10" xfId="123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9" fontId="2" fillId="33" borderId="10" xfId="123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9" fontId="2" fillId="33" borderId="10" xfId="123" applyFont="1" applyFill="1" applyBorder="1" applyAlignment="1" quotePrefix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16" fillId="33" borderId="22" xfId="105" applyFont="1" applyFill="1" applyBorder="1" applyAlignment="1">
      <alignment horizontal="center"/>
      <protection/>
    </xf>
    <xf numFmtId="0" fontId="16" fillId="33" borderId="16" xfId="105" applyFont="1" applyFill="1" applyBorder="1" applyAlignment="1">
      <alignment horizontal="center"/>
      <protection/>
    </xf>
    <xf numFmtId="0" fontId="16" fillId="33" borderId="10" xfId="105" applyFont="1" applyFill="1" applyBorder="1" applyAlignment="1">
      <alignment horizontal="center"/>
      <protection/>
    </xf>
    <xf numFmtId="0" fontId="16" fillId="33" borderId="10" xfId="105" applyFont="1" applyFill="1" applyBorder="1" applyAlignment="1">
      <alignment horizontal="center" vertical="top" wrapText="1"/>
      <protection/>
    </xf>
    <xf numFmtId="9" fontId="2" fillId="0" borderId="10" xfId="123" applyFont="1" applyBorder="1" applyAlignment="1">
      <alignment horizontal="right"/>
    </xf>
    <xf numFmtId="0" fontId="62" fillId="33" borderId="0" xfId="0" applyFont="1" applyFill="1" applyAlignment="1">
      <alignment/>
    </xf>
    <xf numFmtId="0" fontId="17" fillId="33" borderId="10" xfId="0" applyFont="1" applyFill="1" applyBorder="1" applyAlignment="1">
      <alignment/>
    </xf>
    <xf numFmtId="0" fontId="16" fillId="33" borderId="21" xfId="0" applyFont="1" applyFill="1" applyBorder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17" fillId="33" borderId="10" xfId="0" applyNumberFormat="1" applyFont="1" applyFill="1" applyBorder="1" applyAlignment="1">
      <alignment/>
    </xf>
    <xf numFmtId="0" fontId="17" fillId="33" borderId="10" xfId="105" applyFont="1" applyFill="1" applyBorder="1" applyAlignment="1">
      <alignment horizontal="center"/>
      <protection/>
    </xf>
    <xf numFmtId="0" fontId="16" fillId="33" borderId="10" xfId="105" applyFont="1" applyFill="1" applyBorder="1" applyAlignment="1">
      <alignment horizontal="right"/>
      <protection/>
    </xf>
    <xf numFmtId="2" fontId="16" fillId="33" borderId="10" xfId="105" applyNumberFormat="1" applyFont="1" applyFill="1" applyBorder="1" applyAlignment="1">
      <alignment horizontal="right"/>
      <protection/>
    </xf>
    <xf numFmtId="0" fontId="17" fillId="33" borderId="22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left"/>
      <protection/>
    </xf>
    <xf numFmtId="0" fontId="0" fillId="33" borderId="10" xfId="0" applyFill="1" applyBorder="1" applyAlignment="1">
      <alignment horizontal="right"/>
    </xf>
    <xf numFmtId="2" fontId="0" fillId="33" borderId="10" xfId="0" applyNumberFormat="1" applyFill="1" applyBorder="1" applyAlignment="1">
      <alignment horizontal="right"/>
    </xf>
    <xf numFmtId="1" fontId="0" fillId="33" borderId="10" xfId="0" applyNumberFormat="1" applyFill="1" applyBorder="1" applyAlignment="1">
      <alignment/>
    </xf>
    <xf numFmtId="0" fontId="17" fillId="33" borderId="10" xfId="105" applyFont="1" applyFill="1" applyBorder="1" applyAlignment="1">
      <alignment horizontal="center" vertical="top" wrapText="1"/>
      <protection/>
    </xf>
    <xf numFmtId="9" fontId="17" fillId="33" borderId="10" xfId="125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7" fillId="33" borderId="22" xfId="105" applyFont="1" applyFill="1" applyBorder="1" applyAlignment="1">
      <alignment horizontal="center" vertical="top" wrapText="1"/>
      <protection/>
    </xf>
    <xf numFmtId="0" fontId="17" fillId="33" borderId="16" xfId="105" applyFont="1" applyFill="1" applyBorder="1" applyAlignment="1">
      <alignment horizontal="center" vertical="top" wrapText="1"/>
      <protection/>
    </xf>
    <xf numFmtId="0" fontId="16" fillId="33" borderId="10" xfId="105" applyFont="1" applyFill="1" applyBorder="1" applyAlignment="1">
      <alignment horizontal="center" vertical="top" wrapText="1"/>
      <protection/>
    </xf>
    <xf numFmtId="0" fontId="17" fillId="33" borderId="15" xfId="105" applyFont="1" applyFill="1" applyBorder="1" applyAlignment="1">
      <alignment horizontal="center" vertical="center"/>
      <protection/>
    </xf>
    <xf numFmtId="0" fontId="17" fillId="33" borderId="23" xfId="105" applyFont="1" applyFill="1" applyBorder="1" applyAlignment="1">
      <alignment horizontal="center" vertical="center"/>
      <protection/>
    </xf>
    <xf numFmtId="0" fontId="17" fillId="33" borderId="22" xfId="105" applyFont="1" applyFill="1" applyBorder="1" applyAlignment="1">
      <alignment horizontal="center"/>
      <protection/>
    </xf>
    <xf numFmtId="0" fontId="17" fillId="33" borderId="16" xfId="105" applyFont="1" applyFill="1" applyBorder="1" applyAlignment="1">
      <alignment horizontal="center"/>
      <protection/>
    </xf>
    <xf numFmtId="0" fontId="17" fillId="33" borderId="10" xfId="105" applyFont="1" applyFill="1" applyBorder="1" applyAlignment="1">
      <alignment horizontal="center"/>
      <protection/>
    </xf>
    <xf numFmtId="0" fontId="16" fillId="33" borderId="15" xfId="105" applyFont="1" applyFill="1" applyBorder="1" applyAlignment="1">
      <alignment horizontal="center" vertical="center"/>
      <protection/>
    </xf>
    <xf numFmtId="0" fontId="16" fillId="33" borderId="23" xfId="105" applyFont="1" applyFill="1" applyBorder="1" applyAlignment="1">
      <alignment horizontal="center" vertical="center"/>
      <protection/>
    </xf>
    <xf numFmtId="0" fontId="16" fillId="33" borderId="22" xfId="105" applyFont="1" applyFill="1" applyBorder="1" applyAlignment="1">
      <alignment horizontal="center"/>
      <protection/>
    </xf>
    <xf numFmtId="0" fontId="16" fillId="33" borderId="16" xfId="105" applyFont="1" applyFill="1" applyBorder="1" applyAlignment="1">
      <alignment horizontal="center"/>
      <protection/>
    </xf>
    <xf numFmtId="0" fontId="16" fillId="33" borderId="10" xfId="105" applyFont="1" applyFill="1" applyBorder="1" applyAlignment="1">
      <alignment horizontal="center"/>
      <protection/>
    </xf>
    <xf numFmtId="0" fontId="16" fillId="33" borderId="24" xfId="0" applyFont="1" applyFill="1" applyBorder="1" applyAlignment="1">
      <alignment horizontal="left" wrapText="1"/>
    </xf>
    <xf numFmtId="0" fontId="16" fillId="33" borderId="25" xfId="0" applyFont="1" applyFill="1" applyBorder="1" applyAlignment="1">
      <alignment horizontal="left" wrapText="1"/>
    </xf>
    <xf numFmtId="0" fontId="16" fillId="33" borderId="26" xfId="0" applyFont="1" applyFill="1" applyBorder="1" applyAlignment="1">
      <alignment horizontal="left" wrapText="1"/>
    </xf>
    <xf numFmtId="0" fontId="17" fillId="33" borderId="27" xfId="0" applyFont="1" applyFill="1" applyBorder="1" applyAlignment="1">
      <alignment horizontal="center" vertical="center" wrapText="1"/>
    </xf>
    <xf numFmtId="0" fontId="17" fillId="33" borderId="28" xfId="0" applyFont="1" applyFill="1" applyBorder="1" applyAlignment="1">
      <alignment horizontal="center" vertical="center" wrapText="1"/>
    </xf>
    <xf numFmtId="0" fontId="17" fillId="33" borderId="2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center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36" borderId="22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3" xfId="48"/>
    <cellStyle name="Comma 2 4" xfId="49"/>
    <cellStyle name="Comma 3" xfId="50"/>
    <cellStyle name="Comma 3 2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10" xfId="66"/>
    <cellStyle name="Normal 2 10 2" xfId="67"/>
    <cellStyle name="Normal 2 11" xfId="68"/>
    <cellStyle name="Normal 2 2" xfId="69"/>
    <cellStyle name="Normal 2 2 2" xfId="70"/>
    <cellStyle name="Normal 2 2 3" xfId="71"/>
    <cellStyle name="Normal 2 2 3 2" xfId="72"/>
    <cellStyle name="Normal 2 2 3 2 2" xfId="73"/>
    <cellStyle name="Normal 2 2 3 3" xfId="74"/>
    <cellStyle name="Normal 2 2 3 3 2" xfId="75"/>
    <cellStyle name="Normal 2 2 3 4" xfId="76"/>
    <cellStyle name="Normal 2 2 4" xfId="77"/>
    <cellStyle name="Normal 2 2 4 2" xfId="78"/>
    <cellStyle name="Normal 2 2 5" xfId="79"/>
    <cellStyle name="Normal 2 2 5 2" xfId="80"/>
    <cellStyle name="Normal 2 2 6" xfId="81"/>
    <cellStyle name="Normal 2 3" xfId="82"/>
    <cellStyle name="Normal 2 3 2" xfId="83"/>
    <cellStyle name="Normal 2 4" xfId="84"/>
    <cellStyle name="Normal 2 4 2" xfId="85"/>
    <cellStyle name="Normal 2 4 2 2" xfId="86"/>
    <cellStyle name="Normal 2 4 3" xfId="87"/>
    <cellStyle name="Normal 2 4 3 2" xfId="88"/>
    <cellStyle name="Normal 2 4 4" xfId="89"/>
    <cellStyle name="Normal 2 5" xfId="90"/>
    <cellStyle name="Normal 2 5 2" xfId="91"/>
    <cellStyle name="Normal 2 6" xfId="92"/>
    <cellStyle name="Normal 2 6 2" xfId="93"/>
    <cellStyle name="Normal 2 7" xfId="94"/>
    <cellStyle name="Normal 2 7 2" xfId="95"/>
    <cellStyle name="Normal 2 7 2 2" xfId="96"/>
    <cellStyle name="Normal 2 7 3" xfId="97"/>
    <cellStyle name="Normal 2 7 4" xfId="98"/>
    <cellStyle name="Normal 2 8" xfId="99"/>
    <cellStyle name="Normal 2 8 2" xfId="100"/>
    <cellStyle name="Normal 2 8 2 2" xfId="101"/>
    <cellStyle name="Normal 2 8 3" xfId="102"/>
    <cellStyle name="Normal 2 9" xfId="103"/>
    <cellStyle name="Normal 2 9 2" xfId="104"/>
    <cellStyle name="Normal 3" xfId="105"/>
    <cellStyle name="Normal 3 2" xfId="106"/>
    <cellStyle name="Normal 3 2 2" xfId="107"/>
    <cellStyle name="Normal 3 3" xfId="108"/>
    <cellStyle name="Normal 4" xfId="109"/>
    <cellStyle name="Normal 4 2" xfId="110"/>
    <cellStyle name="Normal 5" xfId="111"/>
    <cellStyle name="Normal 5 2" xfId="112"/>
    <cellStyle name="Normal 5 3" xfId="113"/>
    <cellStyle name="Normal 6" xfId="114"/>
    <cellStyle name="Normal 6 2" xfId="115"/>
    <cellStyle name="Normal 7" xfId="116"/>
    <cellStyle name="Normal 7 2" xfId="117"/>
    <cellStyle name="Normal 8" xfId="118"/>
    <cellStyle name="Normal 9" xfId="119"/>
    <cellStyle name="Normal_calculation -utt" xfId="120"/>
    <cellStyle name="Note" xfId="121"/>
    <cellStyle name="Output" xfId="122"/>
    <cellStyle name="Percent" xfId="123"/>
    <cellStyle name="Percent 2" xfId="124"/>
    <cellStyle name="Percent 2 2" xfId="125"/>
    <cellStyle name="Percent 2 2 2" xfId="126"/>
    <cellStyle name="Percent 2 3" xfId="127"/>
    <cellStyle name="Percent 2 3 2" xfId="128"/>
    <cellStyle name="Percent 6" xfId="129"/>
    <cellStyle name="Percent 6 2" xfId="130"/>
    <cellStyle name="Title" xfId="131"/>
    <cellStyle name="Total" xfId="132"/>
    <cellStyle name="Warning Text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376</xdr:row>
      <xdr:rowOff>0</xdr:rowOff>
    </xdr:from>
    <xdr:to>
      <xdr:col>6</xdr:col>
      <xdr:colOff>542925</xdr:colOff>
      <xdr:row>376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6353175" y="6930390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376</xdr:row>
      <xdr:rowOff>0</xdr:rowOff>
    </xdr:from>
    <xdr:to>
      <xdr:col>3</xdr:col>
      <xdr:colOff>314325</xdr:colOff>
      <xdr:row>376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552825" y="6930390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781050</xdr:colOff>
      <xdr:row>376</xdr:row>
      <xdr:rowOff>0</xdr:rowOff>
    </xdr:from>
    <xdr:to>
      <xdr:col>5</xdr:col>
      <xdr:colOff>295275</xdr:colOff>
      <xdr:row>376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991225" y="693039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4"/>
  <sheetViews>
    <sheetView tabSelected="1" view="pageBreakPreview" zoomScale="90" zoomScaleNormal="106" zoomScaleSheetLayoutView="90" zoomScalePageLayoutView="0" workbookViewId="0" topLeftCell="A1">
      <selection activeCell="L10" sqref="L10"/>
    </sheetView>
  </sheetViews>
  <sheetFormatPr defaultColWidth="9.140625" defaultRowHeight="12.75"/>
  <cols>
    <col min="1" max="1" width="23.8515625" style="10" customWidth="1"/>
    <col min="2" max="2" width="20.00390625" style="10" customWidth="1"/>
    <col min="3" max="3" width="17.7109375" style="10" customWidth="1"/>
    <col min="4" max="4" width="16.57421875" style="10" customWidth="1"/>
    <col min="5" max="5" width="16.140625" style="10" customWidth="1"/>
    <col min="6" max="6" width="17.00390625" style="10" customWidth="1"/>
    <col min="7" max="7" width="13.421875" style="10" customWidth="1"/>
    <col min="8" max="8" width="15.57421875" style="10" customWidth="1"/>
    <col min="9" max="16384" width="9.140625" style="10" customWidth="1"/>
  </cols>
  <sheetData>
    <row r="1" spans="1:8" ht="14.25">
      <c r="A1" s="329" t="s">
        <v>0</v>
      </c>
      <c r="B1" s="330"/>
      <c r="C1" s="330"/>
      <c r="D1" s="330"/>
      <c r="E1" s="330"/>
      <c r="F1" s="330"/>
      <c r="G1" s="330"/>
      <c r="H1" s="331"/>
    </row>
    <row r="2" spans="1:8" ht="14.25">
      <c r="A2" s="332" t="s">
        <v>1</v>
      </c>
      <c r="B2" s="333"/>
      <c r="C2" s="333"/>
      <c r="D2" s="333"/>
      <c r="E2" s="333"/>
      <c r="F2" s="333"/>
      <c r="G2" s="333"/>
      <c r="H2" s="334"/>
    </row>
    <row r="3" spans="1:8" ht="15.75">
      <c r="A3" s="335" t="s">
        <v>196</v>
      </c>
      <c r="B3" s="336"/>
      <c r="C3" s="336"/>
      <c r="D3" s="336"/>
      <c r="E3" s="336"/>
      <c r="F3" s="336"/>
      <c r="G3" s="336"/>
      <c r="H3" s="337"/>
    </row>
    <row r="4" spans="1:8" ht="5.25" customHeight="1">
      <c r="A4" s="5"/>
      <c r="B4" s="6"/>
      <c r="C4" s="6"/>
      <c r="D4" s="6"/>
      <c r="E4" s="6"/>
      <c r="F4" s="6"/>
      <c r="G4" s="7"/>
      <c r="H4" s="8"/>
    </row>
    <row r="5" spans="1:8" ht="15.75">
      <c r="A5" s="338" t="s">
        <v>182</v>
      </c>
      <c r="B5" s="339"/>
      <c r="C5" s="339"/>
      <c r="D5" s="339"/>
      <c r="E5" s="339"/>
      <c r="F5" s="339"/>
      <c r="G5" s="339"/>
      <c r="H5" s="340"/>
    </row>
    <row r="6" spans="1:6" ht="5.25" customHeight="1">
      <c r="A6" s="9"/>
      <c r="B6" s="9"/>
      <c r="C6" s="9"/>
      <c r="D6" s="9"/>
      <c r="E6" s="9"/>
      <c r="F6" s="9"/>
    </row>
    <row r="7" spans="1:8" ht="14.25">
      <c r="A7" s="341" t="s">
        <v>2</v>
      </c>
      <c r="B7" s="341"/>
      <c r="C7" s="341"/>
      <c r="D7" s="341"/>
      <c r="E7" s="341"/>
      <c r="F7" s="341"/>
      <c r="G7" s="341"/>
      <c r="H7" s="341"/>
    </row>
    <row r="8" ht="4.5" customHeight="1"/>
    <row r="9" spans="1:8" ht="14.25">
      <c r="A9" s="341" t="s">
        <v>197</v>
      </c>
      <c r="B9" s="341"/>
      <c r="C9" s="341"/>
      <c r="D9" s="341"/>
      <c r="E9" s="341"/>
      <c r="F9" s="341"/>
      <c r="G9" s="341"/>
      <c r="H9" s="341"/>
    </row>
    <row r="10" ht="6.75" customHeight="1"/>
    <row r="11" spans="1:8" ht="14.25">
      <c r="A11" s="11" t="s">
        <v>3</v>
      </c>
      <c r="B11" s="11"/>
      <c r="C11" s="11"/>
      <c r="D11" s="11"/>
      <c r="E11" s="11"/>
      <c r="F11" s="11"/>
      <c r="G11" s="11"/>
      <c r="H11" s="11"/>
    </row>
    <row r="12" spans="1:8" ht="14.25">
      <c r="A12" s="11"/>
      <c r="B12" s="11"/>
      <c r="C12" s="11"/>
      <c r="D12" s="11"/>
      <c r="E12" s="11"/>
      <c r="F12" s="11"/>
      <c r="G12" s="11"/>
      <c r="H12" s="11"/>
    </row>
    <row r="13" spans="1:8" ht="12.75" customHeight="1">
      <c r="A13" s="323" t="s">
        <v>4</v>
      </c>
      <c r="B13" s="323"/>
      <c r="C13" s="12"/>
      <c r="D13" s="13"/>
      <c r="E13" s="13"/>
      <c r="F13" s="11"/>
      <c r="G13" s="11"/>
      <c r="H13" s="11"/>
    </row>
    <row r="14" spans="1:8" ht="6.75" customHeight="1">
      <c r="A14" s="14"/>
      <c r="B14" s="14"/>
      <c r="C14" s="12"/>
      <c r="D14" s="13"/>
      <c r="E14" s="13"/>
      <c r="F14" s="11"/>
      <c r="G14" s="11"/>
      <c r="H14" s="11"/>
    </row>
    <row r="15" spans="1:8" ht="66.75" customHeight="1">
      <c r="A15" s="15" t="s">
        <v>5</v>
      </c>
      <c r="B15" s="16" t="s">
        <v>198</v>
      </c>
      <c r="C15" s="16" t="s">
        <v>199</v>
      </c>
      <c r="D15" s="16" t="s">
        <v>6</v>
      </c>
      <c r="E15" s="15" t="s">
        <v>7</v>
      </c>
      <c r="F15" s="11"/>
      <c r="G15" s="11"/>
      <c r="H15" s="11"/>
    </row>
    <row r="16" spans="1:5" ht="14.25">
      <c r="A16" s="19" t="s">
        <v>8</v>
      </c>
      <c r="B16" s="261">
        <v>1700000</v>
      </c>
      <c r="C16" s="199">
        <v>1587950</v>
      </c>
      <c r="D16" s="209">
        <f>C16-B16</f>
        <v>-112050</v>
      </c>
      <c r="E16" s="21">
        <f>D16/B16</f>
        <v>-0.06591176470588235</v>
      </c>
    </row>
    <row r="17" spans="1:8" ht="18.75" customHeight="1">
      <c r="A17" s="19" t="s">
        <v>9</v>
      </c>
      <c r="B17" s="261">
        <v>1100000</v>
      </c>
      <c r="C17" s="200">
        <v>925641</v>
      </c>
      <c r="D17" s="209">
        <f>C17-B17</f>
        <v>-174359</v>
      </c>
      <c r="E17" s="21">
        <f>D17/B17</f>
        <v>-0.15850818181818183</v>
      </c>
      <c r="F17" s="11"/>
      <c r="G17" s="13"/>
      <c r="H17" s="13"/>
    </row>
    <row r="18" spans="1:8" ht="14.25">
      <c r="A18" s="19" t="s">
        <v>126</v>
      </c>
      <c r="B18" s="261">
        <v>0</v>
      </c>
      <c r="C18" s="200">
        <v>0</v>
      </c>
      <c r="D18" s="209">
        <f>C18-B18</f>
        <v>0</v>
      </c>
      <c r="E18" s="28">
        <v>0</v>
      </c>
      <c r="F18" s="11"/>
      <c r="G18" s="13"/>
      <c r="H18" s="13"/>
    </row>
    <row r="19" spans="1:8" ht="14.25">
      <c r="A19" s="19" t="s">
        <v>10</v>
      </c>
      <c r="B19" s="262">
        <f>SUM(B16:B18)</f>
        <v>2800000</v>
      </c>
      <c r="C19" s="170">
        <f>SUM(C16:C18)</f>
        <v>2513591</v>
      </c>
      <c r="D19" s="209">
        <f>C19-B19</f>
        <v>-286409</v>
      </c>
      <c r="E19" s="21">
        <f>D19/B19</f>
        <v>-0.10228892857142857</v>
      </c>
      <c r="G19" s="124" t="s">
        <v>12</v>
      </c>
      <c r="H19" s="10" t="s">
        <v>12</v>
      </c>
    </row>
    <row r="20" spans="7:8" ht="13.5" customHeight="1">
      <c r="G20" s="31"/>
      <c r="H20" s="31"/>
    </row>
    <row r="21" spans="1:4" ht="15.75" customHeight="1">
      <c r="A21" s="323" t="s">
        <v>11</v>
      </c>
      <c r="B21" s="323"/>
      <c r="C21" s="323"/>
      <c r="D21" s="323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240</v>
      </c>
      <c r="C23" s="24">
        <v>222</v>
      </c>
      <c r="D23" s="20">
        <f>C23-B23</f>
        <v>-18</v>
      </c>
      <c r="E23" s="21">
        <f>D23/B23</f>
        <v>-0.075</v>
      </c>
      <c r="G23" s="10" t="s">
        <v>12</v>
      </c>
    </row>
    <row r="24" spans="1:7" ht="15" customHeight="1">
      <c r="A24" s="23" t="s">
        <v>14</v>
      </c>
      <c r="B24" s="24">
        <v>240</v>
      </c>
      <c r="C24" s="24">
        <v>228</v>
      </c>
      <c r="D24" s="20">
        <f>C24-B24</f>
        <v>-12</v>
      </c>
      <c r="E24" s="21">
        <f>D24/B24</f>
        <v>-0.05</v>
      </c>
      <c r="G24" s="10" t="s">
        <v>12</v>
      </c>
    </row>
    <row r="25" spans="1:5" ht="15" customHeight="1">
      <c r="A25" s="23" t="s">
        <v>126</v>
      </c>
      <c r="B25" s="24">
        <v>0</v>
      </c>
      <c r="C25" s="24">
        <v>0</v>
      </c>
      <c r="D25" s="20">
        <f>C25-B25</f>
        <v>0</v>
      </c>
      <c r="E25" s="281">
        <v>0</v>
      </c>
    </row>
    <row r="26" spans="1:5" ht="15" customHeight="1">
      <c r="A26" s="323"/>
      <c r="B26" s="323"/>
      <c r="C26" s="323"/>
      <c r="D26" s="323"/>
      <c r="E26" s="27"/>
    </row>
    <row r="27" spans="1:5" ht="20.25" customHeight="1">
      <c r="A27" s="322" t="s">
        <v>200</v>
      </c>
      <c r="B27" s="322"/>
      <c r="C27" s="322"/>
      <c r="D27" s="322"/>
      <c r="E27" s="322"/>
    </row>
    <row r="28" spans="1:7" ht="57.75" customHeight="1">
      <c r="A28" s="16" t="s">
        <v>5</v>
      </c>
      <c r="B28" s="16" t="s">
        <v>15</v>
      </c>
      <c r="C28" s="16" t="s">
        <v>16</v>
      </c>
      <c r="D28" s="16" t="s">
        <v>17</v>
      </c>
      <c r="E28" s="113" t="s">
        <v>7</v>
      </c>
      <c r="G28" s="10" t="s">
        <v>12</v>
      </c>
    </row>
    <row r="29" spans="1:8" ht="14.25">
      <c r="A29" s="19" t="s">
        <v>13</v>
      </c>
      <c r="B29" s="263">
        <f>B16*B23</f>
        <v>408000000</v>
      </c>
      <c r="C29" s="24">
        <v>352574741</v>
      </c>
      <c r="D29" s="20">
        <f>C29-B29</f>
        <v>-55425259</v>
      </c>
      <c r="E29" s="21">
        <f>D29/B29</f>
        <v>-0.13584622303921567</v>
      </c>
      <c r="G29" s="10" t="s">
        <v>12</v>
      </c>
      <c r="H29" s="10" t="s">
        <v>12</v>
      </c>
    </row>
    <row r="30" spans="1:8" ht="14.25">
      <c r="A30" s="19" t="s">
        <v>18</v>
      </c>
      <c r="B30" s="263">
        <f>B17*B24</f>
        <v>264000000</v>
      </c>
      <c r="C30" s="24">
        <v>211842317</v>
      </c>
      <c r="D30" s="20">
        <f>C30-B30</f>
        <v>-52157683</v>
      </c>
      <c r="E30" s="21">
        <f>D30/B30</f>
        <v>-0.19756698106060605</v>
      </c>
      <c r="G30" s="10" t="s">
        <v>12</v>
      </c>
      <c r="H30" s="10" t="s">
        <v>12</v>
      </c>
    </row>
    <row r="31" spans="1:7" ht="14.25">
      <c r="A31" s="19" t="s">
        <v>126</v>
      </c>
      <c r="B31" s="263">
        <f>B18*B25</f>
        <v>0</v>
      </c>
      <c r="C31" s="24">
        <v>0</v>
      </c>
      <c r="D31" s="20">
        <f>C31-B31</f>
        <v>0</v>
      </c>
      <c r="E31" s="281">
        <v>0</v>
      </c>
      <c r="G31" s="10" t="s">
        <v>12</v>
      </c>
    </row>
    <row r="32" spans="1:7" ht="17.25" customHeight="1">
      <c r="A32" s="19" t="s">
        <v>10</v>
      </c>
      <c r="B32" s="263">
        <f>SUM(B29:B31)</f>
        <v>672000000</v>
      </c>
      <c r="C32" s="24">
        <f>SUM(C29:C31)</f>
        <v>564417058</v>
      </c>
      <c r="D32" s="20">
        <f>C32-B32</f>
        <v>-107582942</v>
      </c>
      <c r="E32" s="21">
        <f>D32/B32</f>
        <v>-0.1600936636904762</v>
      </c>
      <c r="G32" s="10" t="s">
        <v>12</v>
      </c>
    </row>
    <row r="33" spans="1:7" ht="14.25">
      <c r="A33" s="14"/>
      <c r="B33" s="14"/>
      <c r="C33" s="14"/>
      <c r="D33" s="14"/>
      <c r="E33" s="27"/>
      <c r="G33" s="10" t="s">
        <v>12</v>
      </c>
    </row>
    <row r="34" spans="1:7" ht="18" customHeight="1">
      <c r="A34" s="323" t="s">
        <v>19</v>
      </c>
      <c r="B34" s="323"/>
      <c r="C34" s="323"/>
      <c r="D34" s="32"/>
      <c r="E34" s="33"/>
      <c r="G34" s="31"/>
    </row>
    <row r="35" spans="1:7" ht="18" customHeight="1">
      <c r="A35" s="323" t="s">
        <v>201</v>
      </c>
      <c r="B35" s="323"/>
      <c r="C35" s="323"/>
      <c r="D35" s="323"/>
      <c r="E35" s="323"/>
      <c r="F35" s="323"/>
      <c r="G35" s="323"/>
    </row>
    <row r="36" spans="1:7" ht="43.5" customHeight="1">
      <c r="A36" s="16" t="s">
        <v>20</v>
      </c>
      <c r="B36" s="16" t="s">
        <v>21</v>
      </c>
      <c r="C36" s="16" t="s">
        <v>22</v>
      </c>
      <c r="D36" s="16" t="s">
        <v>23</v>
      </c>
      <c r="E36" s="29" t="s">
        <v>24</v>
      </c>
      <c r="F36" s="16" t="s">
        <v>25</v>
      </c>
      <c r="G36" s="31"/>
    </row>
    <row r="37" spans="1:7" ht="12.75" customHeight="1">
      <c r="A37" s="16">
        <v>1</v>
      </c>
      <c r="B37" s="16">
        <v>2</v>
      </c>
      <c r="C37" s="16">
        <v>3</v>
      </c>
      <c r="D37" s="16">
        <v>4</v>
      </c>
      <c r="E37" s="16" t="s">
        <v>26</v>
      </c>
      <c r="F37" s="16">
        <v>6</v>
      </c>
      <c r="G37" s="31"/>
    </row>
    <row r="38" spans="1:7" ht="12.75" customHeight="1">
      <c r="A38" s="185">
        <v>1</v>
      </c>
      <c r="B38" s="35" t="s">
        <v>181</v>
      </c>
      <c r="C38" s="185">
        <v>826</v>
      </c>
      <c r="D38" s="185">
        <v>826</v>
      </c>
      <c r="E38" s="185">
        <f>C38-D38</f>
        <v>0</v>
      </c>
      <c r="F38" s="201">
        <f>E38/C38</f>
        <v>0</v>
      </c>
      <c r="G38" s="31"/>
    </row>
    <row r="39" spans="1:7" ht="12.75" customHeight="1">
      <c r="A39" s="185">
        <v>2</v>
      </c>
      <c r="B39" s="35" t="s">
        <v>159</v>
      </c>
      <c r="C39" s="185">
        <v>1192</v>
      </c>
      <c r="D39" s="185">
        <v>1192</v>
      </c>
      <c r="E39" s="185">
        <f aca="true" t="shared" si="0" ref="E39:E65">C39-D39</f>
        <v>0</v>
      </c>
      <c r="F39" s="201">
        <f aca="true" t="shared" si="1" ref="F39:F65">E39/C39</f>
        <v>0</v>
      </c>
      <c r="G39" s="31"/>
    </row>
    <row r="40" spans="1:7" ht="12.75" customHeight="1">
      <c r="A40" s="185">
        <v>3</v>
      </c>
      <c r="B40" s="35" t="s">
        <v>179</v>
      </c>
      <c r="C40" s="185">
        <v>1393</v>
      </c>
      <c r="D40" s="185">
        <v>1393</v>
      </c>
      <c r="E40" s="185">
        <f t="shared" si="0"/>
        <v>0</v>
      </c>
      <c r="F40" s="201">
        <f t="shared" si="1"/>
        <v>0</v>
      </c>
      <c r="G40" s="31"/>
    </row>
    <row r="41" spans="1:7" ht="12.75" customHeight="1">
      <c r="A41" s="185">
        <v>4</v>
      </c>
      <c r="B41" s="35" t="s">
        <v>162</v>
      </c>
      <c r="C41" s="185">
        <v>1545</v>
      </c>
      <c r="D41" s="185">
        <v>1545</v>
      </c>
      <c r="E41" s="185">
        <f t="shared" si="0"/>
        <v>0</v>
      </c>
      <c r="F41" s="201">
        <f t="shared" si="1"/>
        <v>0</v>
      </c>
      <c r="G41" s="31"/>
    </row>
    <row r="42" spans="1:7" ht="12.75" customHeight="1">
      <c r="A42" s="185">
        <v>5</v>
      </c>
      <c r="B42" s="35" t="s">
        <v>176</v>
      </c>
      <c r="C42" s="185">
        <v>745</v>
      </c>
      <c r="D42" s="185">
        <v>745</v>
      </c>
      <c r="E42" s="185">
        <f t="shared" si="0"/>
        <v>0</v>
      </c>
      <c r="F42" s="201">
        <f t="shared" si="1"/>
        <v>0</v>
      </c>
      <c r="G42" s="31"/>
    </row>
    <row r="43" spans="1:7" ht="12.75" customHeight="1">
      <c r="A43" s="185">
        <v>6</v>
      </c>
      <c r="B43" s="35" t="s">
        <v>178</v>
      </c>
      <c r="C43" s="185">
        <v>693</v>
      </c>
      <c r="D43" s="185">
        <v>693</v>
      </c>
      <c r="E43" s="185">
        <f t="shared" si="0"/>
        <v>0</v>
      </c>
      <c r="F43" s="201">
        <f t="shared" si="1"/>
        <v>0</v>
      </c>
      <c r="G43" s="31"/>
    </row>
    <row r="44" spans="1:7" ht="12.75" customHeight="1">
      <c r="A44" s="185">
        <v>7</v>
      </c>
      <c r="B44" s="35" t="s">
        <v>165</v>
      </c>
      <c r="C44" s="185">
        <v>1714</v>
      </c>
      <c r="D44" s="185">
        <v>1714</v>
      </c>
      <c r="E44" s="185">
        <f t="shared" si="0"/>
        <v>0</v>
      </c>
      <c r="F44" s="201">
        <f t="shared" si="1"/>
        <v>0</v>
      </c>
      <c r="G44" s="31"/>
    </row>
    <row r="45" spans="1:7" ht="12.75" customHeight="1">
      <c r="A45" s="185">
        <v>8</v>
      </c>
      <c r="B45" s="35" t="s">
        <v>177</v>
      </c>
      <c r="C45" s="185">
        <v>647</v>
      </c>
      <c r="D45" s="185">
        <v>647</v>
      </c>
      <c r="E45" s="185">
        <f t="shared" si="0"/>
        <v>0</v>
      </c>
      <c r="F45" s="201">
        <f t="shared" si="1"/>
        <v>0</v>
      </c>
      <c r="G45" s="31"/>
    </row>
    <row r="46" spans="1:7" ht="12.75" customHeight="1">
      <c r="A46" s="185">
        <v>9</v>
      </c>
      <c r="B46" s="35" t="s">
        <v>160</v>
      </c>
      <c r="C46" s="185">
        <v>884</v>
      </c>
      <c r="D46" s="185">
        <v>884</v>
      </c>
      <c r="E46" s="185">
        <f t="shared" si="0"/>
        <v>0</v>
      </c>
      <c r="F46" s="201">
        <f t="shared" si="1"/>
        <v>0</v>
      </c>
      <c r="G46" s="31"/>
    </row>
    <row r="47" spans="1:7" ht="12.75" customHeight="1">
      <c r="A47" s="185">
        <v>10</v>
      </c>
      <c r="B47" s="35" t="s">
        <v>175</v>
      </c>
      <c r="C47" s="185">
        <v>612</v>
      </c>
      <c r="D47" s="185">
        <v>612</v>
      </c>
      <c r="E47" s="185">
        <f t="shared" si="0"/>
        <v>0</v>
      </c>
      <c r="F47" s="201">
        <f t="shared" si="1"/>
        <v>0</v>
      </c>
      <c r="G47" s="31"/>
    </row>
    <row r="48" spans="1:7" ht="12.75" customHeight="1">
      <c r="A48" s="185">
        <v>11</v>
      </c>
      <c r="B48" s="35" t="s">
        <v>180</v>
      </c>
      <c r="C48" s="185">
        <v>982</v>
      </c>
      <c r="D48" s="185">
        <v>982</v>
      </c>
      <c r="E48" s="185">
        <f t="shared" si="0"/>
        <v>0</v>
      </c>
      <c r="F48" s="201">
        <f t="shared" si="1"/>
        <v>0</v>
      </c>
      <c r="G48" s="31"/>
    </row>
    <row r="49" spans="1:7" ht="12.75" customHeight="1">
      <c r="A49" s="185">
        <v>12</v>
      </c>
      <c r="B49" s="35" t="s">
        <v>170</v>
      </c>
      <c r="C49" s="185">
        <v>1553</v>
      </c>
      <c r="D49" s="185">
        <v>1553</v>
      </c>
      <c r="E49" s="185">
        <f t="shared" si="0"/>
        <v>0</v>
      </c>
      <c r="F49" s="201">
        <f t="shared" si="1"/>
        <v>0</v>
      </c>
      <c r="G49" s="31"/>
    </row>
    <row r="50" spans="1:7" ht="12.75" customHeight="1">
      <c r="A50" s="185">
        <v>13</v>
      </c>
      <c r="B50" s="35" t="s">
        <v>157</v>
      </c>
      <c r="C50" s="185">
        <v>1747</v>
      </c>
      <c r="D50" s="185">
        <v>1747</v>
      </c>
      <c r="E50" s="185">
        <f t="shared" si="0"/>
        <v>0</v>
      </c>
      <c r="F50" s="201">
        <f t="shared" si="1"/>
        <v>0</v>
      </c>
      <c r="G50" s="31"/>
    </row>
    <row r="51" spans="1:7" ht="12.75" customHeight="1">
      <c r="A51" s="185">
        <v>14</v>
      </c>
      <c r="B51" s="35" t="s">
        <v>183</v>
      </c>
      <c r="C51" s="185">
        <v>1597</v>
      </c>
      <c r="D51" s="185">
        <v>1597</v>
      </c>
      <c r="E51" s="185">
        <f t="shared" si="0"/>
        <v>0</v>
      </c>
      <c r="F51" s="201">
        <f t="shared" si="1"/>
        <v>0</v>
      </c>
      <c r="G51" s="31"/>
    </row>
    <row r="52" spans="1:7" ht="12.75" customHeight="1">
      <c r="A52" s="185">
        <v>15</v>
      </c>
      <c r="B52" s="35" t="s">
        <v>166</v>
      </c>
      <c r="C52" s="185">
        <v>986</v>
      </c>
      <c r="D52" s="185">
        <v>986</v>
      </c>
      <c r="E52" s="185">
        <f t="shared" si="0"/>
        <v>0</v>
      </c>
      <c r="F52" s="201">
        <f t="shared" si="1"/>
        <v>0</v>
      </c>
      <c r="G52" s="31"/>
    </row>
    <row r="53" spans="1:7" ht="12.75" customHeight="1">
      <c r="A53" s="185">
        <v>16</v>
      </c>
      <c r="B53" s="35" t="s">
        <v>158</v>
      </c>
      <c r="C53" s="185">
        <v>1229</v>
      </c>
      <c r="D53" s="185">
        <v>1229</v>
      </c>
      <c r="E53" s="185">
        <f t="shared" si="0"/>
        <v>0</v>
      </c>
      <c r="F53" s="201">
        <f t="shared" si="1"/>
        <v>0</v>
      </c>
      <c r="G53" s="31"/>
    </row>
    <row r="54" spans="1:7" ht="12.75" customHeight="1">
      <c r="A54" s="185">
        <v>17</v>
      </c>
      <c r="B54" s="35" t="s">
        <v>172</v>
      </c>
      <c r="C54" s="185">
        <v>1494</v>
      </c>
      <c r="D54" s="185">
        <v>1494</v>
      </c>
      <c r="E54" s="185">
        <f t="shared" si="0"/>
        <v>0</v>
      </c>
      <c r="F54" s="201">
        <f t="shared" si="1"/>
        <v>0</v>
      </c>
      <c r="G54" s="31"/>
    </row>
    <row r="55" spans="1:7" ht="12.75" customHeight="1">
      <c r="A55" s="185">
        <v>18</v>
      </c>
      <c r="B55" s="35" t="s">
        <v>184</v>
      </c>
      <c r="C55" s="185">
        <v>967</v>
      </c>
      <c r="D55" s="185">
        <v>967</v>
      </c>
      <c r="E55" s="185">
        <f t="shared" si="0"/>
        <v>0</v>
      </c>
      <c r="F55" s="201">
        <f t="shared" si="1"/>
        <v>0</v>
      </c>
      <c r="G55" s="31"/>
    </row>
    <row r="56" spans="1:7" ht="12.75" customHeight="1">
      <c r="A56" s="185">
        <v>19</v>
      </c>
      <c r="B56" s="35" t="s">
        <v>171</v>
      </c>
      <c r="C56" s="185">
        <v>1307</v>
      </c>
      <c r="D56" s="185">
        <v>1307</v>
      </c>
      <c r="E56" s="185">
        <f t="shared" si="0"/>
        <v>0</v>
      </c>
      <c r="F56" s="201">
        <f t="shared" si="1"/>
        <v>0</v>
      </c>
      <c r="G56" s="31"/>
    </row>
    <row r="57" spans="1:7" ht="12.75" customHeight="1">
      <c r="A57" s="185">
        <v>20</v>
      </c>
      <c r="B57" s="35" t="s">
        <v>167</v>
      </c>
      <c r="C57" s="185">
        <v>666</v>
      </c>
      <c r="D57" s="185">
        <v>666</v>
      </c>
      <c r="E57" s="185">
        <f t="shared" si="0"/>
        <v>0</v>
      </c>
      <c r="F57" s="201">
        <f t="shared" si="1"/>
        <v>0</v>
      </c>
      <c r="G57" s="31"/>
    </row>
    <row r="58" spans="1:7" ht="12.75" customHeight="1">
      <c r="A58" s="185">
        <v>21</v>
      </c>
      <c r="B58" s="35" t="s">
        <v>169</v>
      </c>
      <c r="C58" s="185">
        <v>422</v>
      </c>
      <c r="D58" s="185">
        <v>422</v>
      </c>
      <c r="E58" s="185">
        <f t="shared" si="0"/>
        <v>0</v>
      </c>
      <c r="F58" s="201">
        <f t="shared" si="1"/>
        <v>0</v>
      </c>
      <c r="G58" s="31"/>
    </row>
    <row r="59" spans="1:7" ht="12.75" customHeight="1">
      <c r="A59" s="185">
        <v>22</v>
      </c>
      <c r="B59" s="35" t="s">
        <v>173</v>
      </c>
      <c r="C59" s="185">
        <v>1986</v>
      </c>
      <c r="D59" s="185">
        <v>1986</v>
      </c>
      <c r="E59" s="185">
        <f t="shared" si="0"/>
        <v>0</v>
      </c>
      <c r="F59" s="201">
        <f t="shared" si="1"/>
        <v>0</v>
      </c>
      <c r="G59" s="31"/>
    </row>
    <row r="60" spans="1:7" ht="12.75" customHeight="1">
      <c r="A60" s="185">
        <v>23</v>
      </c>
      <c r="B60" s="35" t="s">
        <v>164</v>
      </c>
      <c r="C60" s="185">
        <v>797</v>
      </c>
      <c r="D60" s="185">
        <v>797</v>
      </c>
      <c r="E60" s="185">
        <f t="shared" si="0"/>
        <v>0</v>
      </c>
      <c r="F60" s="201">
        <f t="shared" si="1"/>
        <v>0</v>
      </c>
      <c r="G60" s="31"/>
    </row>
    <row r="61" spans="1:7" ht="12.75" customHeight="1">
      <c r="A61" s="185">
        <v>24</v>
      </c>
      <c r="B61" s="35" t="s">
        <v>168</v>
      </c>
      <c r="C61" s="185">
        <v>1860</v>
      </c>
      <c r="D61" s="185">
        <v>1860</v>
      </c>
      <c r="E61" s="185">
        <f t="shared" si="0"/>
        <v>0</v>
      </c>
      <c r="F61" s="201">
        <f t="shared" si="1"/>
        <v>0</v>
      </c>
      <c r="G61" s="31"/>
    </row>
    <row r="62" spans="1:7" ht="12.75" customHeight="1">
      <c r="A62" s="185">
        <v>25</v>
      </c>
      <c r="B62" s="35" t="s">
        <v>163</v>
      </c>
      <c r="C62" s="185">
        <v>1353</v>
      </c>
      <c r="D62" s="185">
        <v>1353</v>
      </c>
      <c r="E62" s="185">
        <f t="shared" si="0"/>
        <v>0</v>
      </c>
      <c r="F62" s="201">
        <f t="shared" si="1"/>
        <v>0</v>
      </c>
      <c r="G62" s="31"/>
    </row>
    <row r="63" spans="1:7" ht="12.75" customHeight="1">
      <c r="A63" s="185">
        <v>26</v>
      </c>
      <c r="B63" s="35" t="s">
        <v>161</v>
      </c>
      <c r="C63" s="185">
        <v>788</v>
      </c>
      <c r="D63" s="185">
        <v>788</v>
      </c>
      <c r="E63" s="185">
        <f t="shared" si="0"/>
        <v>0</v>
      </c>
      <c r="F63" s="201">
        <f t="shared" si="1"/>
        <v>0</v>
      </c>
      <c r="G63" s="31"/>
    </row>
    <row r="64" spans="1:7" ht="12.75" customHeight="1">
      <c r="A64" s="185">
        <v>27</v>
      </c>
      <c r="B64" s="35" t="s">
        <v>174</v>
      </c>
      <c r="C64" s="185">
        <v>1412</v>
      </c>
      <c r="D64" s="185">
        <v>1412</v>
      </c>
      <c r="E64" s="185">
        <f t="shared" si="0"/>
        <v>0</v>
      </c>
      <c r="F64" s="201">
        <f t="shared" si="1"/>
        <v>0</v>
      </c>
      <c r="G64" s="31"/>
    </row>
    <row r="65" spans="1:7" ht="17.25" customHeight="1">
      <c r="A65" s="238"/>
      <c r="B65" s="239" t="s">
        <v>27</v>
      </c>
      <c r="C65" s="43">
        <v>31397</v>
      </c>
      <c r="D65" s="43">
        <v>31397</v>
      </c>
      <c r="E65" s="210">
        <f t="shared" si="0"/>
        <v>0</v>
      </c>
      <c r="F65" s="264">
        <f t="shared" si="1"/>
        <v>0</v>
      </c>
      <c r="G65" s="31"/>
    </row>
    <row r="66" spans="1:7" ht="12.75" customHeight="1">
      <c r="A66" s="25"/>
      <c r="B66" s="36"/>
      <c r="C66" s="37"/>
      <c r="D66" s="37"/>
      <c r="E66" s="37"/>
      <c r="F66" s="38"/>
      <c r="G66" s="31"/>
    </row>
    <row r="67" spans="1:8" ht="12.75" customHeight="1">
      <c r="A67" s="323" t="s">
        <v>202</v>
      </c>
      <c r="B67" s="323"/>
      <c r="C67" s="323"/>
      <c r="D67" s="323"/>
      <c r="E67" s="323"/>
      <c r="F67" s="323"/>
      <c r="G67" s="323"/>
      <c r="H67" s="323"/>
    </row>
    <row r="68" spans="1:7" ht="45.75" customHeight="1">
      <c r="A68" s="16" t="s">
        <v>20</v>
      </c>
      <c r="B68" s="16" t="s">
        <v>21</v>
      </c>
      <c r="C68" s="16" t="s">
        <v>22</v>
      </c>
      <c r="D68" s="16" t="s">
        <v>23</v>
      </c>
      <c r="E68" s="29" t="s">
        <v>24</v>
      </c>
      <c r="F68" s="16" t="s">
        <v>25</v>
      </c>
      <c r="G68" s="31"/>
    </row>
    <row r="69" spans="1:7" ht="12.75" customHeight="1">
      <c r="A69" s="16">
        <v>1</v>
      </c>
      <c r="B69" s="16">
        <v>2</v>
      </c>
      <c r="C69" s="16">
        <v>3</v>
      </c>
      <c r="D69" s="16">
        <v>4</v>
      </c>
      <c r="E69" s="16" t="s">
        <v>26</v>
      </c>
      <c r="F69" s="16">
        <v>6</v>
      </c>
      <c r="G69" s="31"/>
    </row>
    <row r="70" spans="1:7" ht="12.75" customHeight="1">
      <c r="A70" s="185">
        <v>1</v>
      </c>
      <c r="B70" s="35" t="s">
        <v>181</v>
      </c>
      <c r="C70" s="185">
        <v>413</v>
      </c>
      <c r="D70" s="185">
        <v>413</v>
      </c>
      <c r="E70" s="185">
        <f>D70-C70</f>
        <v>0</v>
      </c>
      <c r="F70" s="185">
        <v>0</v>
      </c>
      <c r="G70" s="31"/>
    </row>
    <row r="71" spans="1:7" ht="12.75" customHeight="1">
      <c r="A71" s="185">
        <v>2</v>
      </c>
      <c r="B71" s="35" t="s">
        <v>159</v>
      </c>
      <c r="C71" s="185">
        <v>638</v>
      </c>
      <c r="D71" s="185">
        <v>638</v>
      </c>
      <c r="E71" s="185">
        <f aca="true" t="shared" si="2" ref="E71:E97">D71-C71</f>
        <v>0</v>
      </c>
      <c r="F71" s="185">
        <v>0</v>
      </c>
      <c r="G71" s="31"/>
    </row>
    <row r="72" spans="1:7" ht="12.75" customHeight="1">
      <c r="A72" s="185">
        <v>3</v>
      </c>
      <c r="B72" s="35" t="s">
        <v>179</v>
      </c>
      <c r="C72" s="185">
        <v>571</v>
      </c>
      <c r="D72" s="185">
        <v>571</v>
      </c>
      <c r="E72" s="185">
        <f t="shared" si="2"/>
        <v>0</v>
      </c>
      <c r="F72" s="185">
        <v>0</v>
      </c>
      <c r="G72" s="31"/>
    </row>
    <row r="73" spans="1:7" ht="12.75" customHeight="1">
      <c r="A73" s="185">
        <v>4</v>
      </c>
      <c r="B73" s="35" t="s">
        <v>162</v>
      </c>
      <c r="C73" s="185">
        <v>649</v>
      </c>
      <c r="D73" s="185">
        <v>649</v>
      </c>
      <c r="E73" s="185">
        <f t="shared" si="2"/>
        <v>0</v>
      </c>
      <c r="F73" s="185">
        <v>0</v>
      </c>
      <c r="G73" s="31"/>
    </row>
    <row r="74" spans="1:7" ht="12.75" customHeight="1">
      <c r="A74" s="185">
        <v>5</v>
      </c>
      <c r="B74" s="35" t="s">
        <v>176</v>
      </c>
      <c r="C74" s="185">
        <v>386</v>
      </c>
      <c r="D74" s="185">
        <v>386</v>
      </c>
      <c r="E74" s="185">
        <f t="shared" si="2"/>
        <v>0</v>
      </c>
      <c r="F74" s="185">
        <v>0</v>
      </c>
      <c r="G74" s="31"/>
    </row>
    <row r="75" spans="1:7" ht="12.75" customHeight="1">
      <c r="A75" s="185">
        <v>6</v>
      </c>
      <c r="B75" s="35" t="s">
        <v>178</v>
      </c>
      <c r="C75" s="185">
        <v>204</v>
      </c>
      <c r="D75" s="185">
        <v>204</v>
      </c>
      <c r="E75" s="185">
        <f t="shared" si="2"/>
        <v>0</v>
      </c>
      <c r="F75" s="185">
        <v>0</v>
      </c>
      <c r="G75" s="31"/>
    </row>
    <row r="76" spans="1:7" ht="12.75" customHeight="1">
      <c r="A76" s="185">
        <v>7</v>
      </c>
      <c r="B76" s="35" t="s">
        <v>165</v>
      </c>
      <c r="C76" s="185">
        <v>782</v>
      </c>
      <c r="D76" s="185">
        <v>782</v>
      </c>
      <c r="E76" s="185">
        <f t="shared" si="2"/>
        <v>0</v>
      </c>
      <c r="F76" s="185">
        <v>0</v>
      </c>
      <c r="G76" s="31"/>
    </row>
    <row r="77" spans="1:7" ht="12.75" customHeight="1">
      <c r="A77" s="185">
        <v>8</v>
      </c>
      <c r="B77" s="35" t="s">
        <v>177</v>
      </c>
      <c r="C77" s="185">
        <v>237</v>
      </c>
      <c r="D77" s="185">
        <v>237</v>
      </c>
      <c r="E77" s="185">
        <f t="shared" si="2"/>
        <v>0</v>
      </c>
      <c r="F77" s="185">
        <v>0</v>
      </c>
      <c r="G77" s="31"/>
    </row>
    <row r="78" spans="1:7" ht="12.75" customHeight="1">
      <c r="A78" s="185">
        <v>9</v>
      </c>
      <c r="B78" s="35" t="s">
        <v>160</v>
      </c>
      <c r="C78" s="185">
        <v>452</v>
      </c>
      <c r="D78" s="185">
        <v>452</v>
      </c>
      <c r="E78" s="185">
        <f t="shared" si="2"/>
        <v>0</v>
      </c>
      <c r="F78" s="185">
        <v>0</v>
      </c>
      <c r="G78" s="31"/>
    </row>
    <row r="79" spans="1:7" ht="12.75" customHeight="1">
      <c r="A79" s="185">
        <v>10</v>
      </c>
      <c r="B79" s="35" t="s">
        <v>175</v>
      </c>
      <c r="C79" s="185">
        <v>361</v>
      </c>
      <c r="D79" s="185">
        <v>361</v>
      </c>
      <c r="E79" s="185">
        <f t="shared" si="2"/>
        <v>0</v>
      </c>
      <c r="F79" s="185">
        <v>0</v>
      </c>
      <c r="G79" s="31"/>
    </row>
    <row r="80" spans="1:7" ht="12.75" customHeight="1">
      <c r="A80" s="185">
        <v>11</v>
      </c>
      <c r="B80" s="35" t="s">
        <v>180</v>
      </c>
      <c r="C80" s="185">
        <v>450</v>
      </c>
      <c r="D80" s="185">
        <v>450</v>
      </c>
      <c r="E80" s="185">
        <f t="shared" si="2"/>
        <v>0</v>
      </c>
      <c r="F80" s="185">
        <v>0</v>
      </c>
      <c r="G80" s="31"/>
    </row>
    <row r="81" spans="1:7" ht="12.75" customHeight="1">
      <c r="A81" s="185">
        <v>12</v>
      </c>
      <c r="B81" s="35" t="s">
        <v>170</v>
      </c>
      <c r="C81" s="185">
        <v>791</v>
      </c>
      <c r="D81" s="185">
        <v>791</v>
      </c>
      <c r="E81" s="185">
        <f t="shared" si="2"/>
        <v>0</v>
      </c>
      <c r="F81" s="185">
        <v>0</v>
      </c>
      <c r="G81" s="31"/>
    </row>
    <row r="82" spans="1:7" ht="12.75" customHeight="1">
      <c r="A82" s="185">
        <v>13</v>
      </c>
      <c r="B82" s="35" t="s">
        <v>157</v>
      </c>
      <c r="C82" s="185">
        <v>521</v>
      </c>
      <c r="D82" s="185">
        <v>521</v>
      </c>
      <c r="E82" s="185">
        <f t="shared" si="2"/>
        <v>0</v>
      </c>
      <c r="F82" s="185">
        <v>0</v>
      </c>
      <c r="G82" s="31"/>
    </row>
    <row r="83" spans="1:7" ht="12.75" customHeight="1">
      <c r="A83" s="185">
        <v>14</v>
      </c>
      <c r="B83" s="35" t="s">
        <v>183</v>
      </c>
      <c r="C83" s="185">
        <v>615</v>
      </c>
      <c r="D83" s="185">
        <v>615</v>
      </c>
      <c r="E83" s="185">
        <f t="shared" si="2"/>
        <v>0</v>
      </c>
      <c r="F83" s="185">
        <v>0</v>
      </c>
      <c r="G83" s="31"/>
    </row>
    <row r="84" spans="1:8" ht="12.75" customHeight="1">
      <c r="A84" s="185">
        <v>15</v>
      </c>
      <c r="B84" s="35" t="s">
        <v>166</v>
      </c>
      <c r="C84" s="185">
        <v>496</v>
      </c>
      <c r="D84" s="185">
        <v>496</v>
      </c>
      <c r="E84" s="185">
        <f t="shared" si="2"/>
        <v>0</v>
      </c>
      <c r="F84" s="185">
        <v>0</v>
      </c>
      <c r="G84" s="31"/>
      <c r="H84" s="10" t="s">
        <v>12</v>
      </c>
    </row>
    <row r="85" spans="1:7" ht="12.75" customHeight="1">
      <c r="A85" s="185">
        <v>16</v>
      </c>
      <c r="B85" s="35" t="s">
        <v>158</v>
      </c>
      <c r="C85" s="185">
        <v>604</v>
      </c>
      <c r="D85" s="185">
        <v>604</v>
      </c>
      <c r="E85" s="185">
        <f t="shared" si="2"/>
        <v>0</v>
      </c>
      <c r="F85" s="185">
        <v>0</v>
      </c>
      <c r="G85" s="31"/>
    </row>
    <row r="86" spans="1:7" ht="12.75" customHeight="1">
      <c r="A86" s="185">
        <v>17</v>
      </c>
      <c r="B86" s="35" t="s">
        <v>172</v>
      </c>
      <c r="C86" s="185">
        <v>525</v>
      </c>
      <c r="D86" s="185">
        <v>525</v>
      </c>
      <c r="E86" s="185">
        <f t="shared" si="2"/>
        <v>0</v>
      </c>
      <c r="F86" s="185">
        <v>0</v>
      </c>
      <c r="G86" s="31"/>
    </row>
    <row r="87" spans="1:7" ht="12.75" customHeight="1">
      <c r="A87" s="185">
        <v>18</v>
      </c>
      <c r="B87" s="35" t="s">
        <v>184</v>
      </c>
      <c r="C87" s="185">
        <v>419</v>
      </c>
      <c r="D87" s="185">
        <v>419</v>
      </c>
      <c r="E87" s="185">
        <f t="shared" si="2"/>
        <v>0</v>
      </c>
      <c r="F87" s="185">
        <v>0</v>
      </c>
      <c r="G87" s="31"/>
    </row>
    <row r="88" spans="1:7" ht="12.75" customHeight="1">
      <c r="A88" s="185">
        <v>19</v>
      </c>
      <c r="B88" s="35" t="s">
        <v>171</v>
      </c>
      <c r="C88" s="185">
        <v>502</v>
      </c>
      <c r="D88" s="185">
        <v>502</v>
      </c>
      <c r="E88" s="185">
        <f t="shared" si="2"/>
        <v>0</v>
      </c>
      <c r="F88" s="185">
        <v>0</v>
      </c>
      <c r="G88" s="31"/>
    </row>
    <row r="89" spans="1:7" ht="12.75" customHeight="1">
      <c r="A89" s="185">
        <v>20</v>
      </c>
      <c r="B89" s="35" t="s">
        <v>167</v>
      </c>
      <c r="C89" s="185">
        <v>275</v>
      </c>
      <c r="D89" s="185">
        <v>275</v>
      </c>
      <c r="E89" s="185">
        <f t="shared" si="2"/>
        <v>0</v>
      </c>
      <c r="F89" s="185">
        <v>0</v>
      </c>
      <c r="G89" s="31"/>
    </row>
    <row r="90" spans="1:7" ht="12.75" customHeight="1">
      <c r="A90" s="185">
        <v>21</v>
      </c>
      <c r="B90" s="35" t="s">
        <v>169</v>
      </c>
      <c r="C90" s="185">
        <v>146</v>
      </c>
      <c r="D90" s="185">
        <v>146</v>
      </c>
      <c r="E90" s="185">
        <f t="shared" si="2"/>
        <v>0</v>
      </c>
      <c r="F90" s="185">
        <v>0</v>
      </c>
      <c r="G90" s="31"/>
    </row>
    <row r="91" spans="1:7" ht="12.75" customHeight="1">
      <c r="A91" s="185">
        <v>22</v>
      </c>
      <c r="B91" s="35" t="s">
        <v>173</v>
      </c>
      <c r="C91" s="185">
        <v>919</v>
      </c>
      <c r="D91" s="185">
        <v>919</v>
      </c>
      <c r="E91" s="185">
        <f t="shared" si="2"/>
        <v>0</v>
      </c>
      <c r="F91" s="185">
        <v>0</v>
      </c>
      <c r="G91" s="31"/>
    </row>
    <row r="92" spans="1:7" ht="12.75" customHeight="1">
      <c r="A92" s="185">
        <v>23</v>
      </c>
      <c r="B92" s="35" t="s">
        <v>164</v>
      </c>
      <c r="C92" s="185">
        <v>482</v>
      </c>
      <c r="D92" s="185">
        <v>482</v>
      </c>
      <c r="E92" s="185">
        <f t="shared" si="2"/>
        <v>0</v>
      </c>
      <c r="F92" s="185">
        <v>0</v>
      </c>
      <c r="G92" s="31"/>
    </row>
    <row r="93" spans="1:7" ht="12.75" customHeight="1">
      <c r="A93" s="185">
        <v>24</v>
      </c>
      <c r="B93" s="35" t="s">
        <v>168</v>
      </c>
      <c r="C93" s="185">
        <v>795</v>
      </c>
      <c r="D93" s="185">
        <v>795</v>
      </c>
      <c r="E93" s="185">
        <f t="shared" si="2"/>
        <v>0</v>
      </c>
      <c r="F93" s="185">
        <v>0</v>
      </c>
      <c r="G93" s="31"/>
    </row>
    <row r="94" spans="1:7" ht="12.75" customHeight="1">
      <c r="A94" s="185">
        <v>25</v>
      </c>
      <c r="B94" s="35" t="s">
        <v>163</v>
      </c>
      <c r="C94" s="185">
        <v>576</v>
      </c>
      <c r="D94" s="185">
        <v>576</v>
      </c>
      <c r="E94" s="185">
        <f t="shared" si="2"/>
        <v>0</v>
      </c>
      <c r="F94" s="185">
        <v>0</v>
      </c>
      <c r="G94" s="31"/>
    </row>
    <row r="95" spans="1:7" ht="12.75" customHeight="1">
      <c r="A95" s="185">
        <v>26</v>
      </c>
      <c r="B95" s="35" t="s">
        <v>161</v>
      </c>
      <c r="C95" s="185">
        <v>216</v>
      </c>
      <c r="D95" s="185">
        <v>216</v>
      </c>
      <c r="E95" s="185">
        <f t="shared" si="2"/>
        <v>0</v>
      </c>
      <c r="F95" s="185">
        <v>0</v>
      </c>
      <c r="G95" s="31"/>
    </row>
    <row r="96" spans="1:7" ht="12.75" customHeight="1">
      <c r="A96" s="185">
        <v>27</v>
      </c>
      <c r="B96" s="35" t="s">
        <v>174</v>
      </c>
      <c r="C96" s="185">
        <v>564</v>
      </c>
      <c r="D96" s="185">
        <v>564</v>
      </c>
      <c r="E96" s="185">
        <f t="shared" si="2"/>
        <v>0</v>
      </c>
      <c r="F96" s="185">
        <v>0</v>
      </c>
      <c r="G96" s="31"/>
    </row>
    <row r="97" spans="1:7" ht="12.75" customHeight="1">
      <c r="A97" s="238"/>
      <c r="B97" s="239" t="s">
        <v>27</v>
      </c>
      <c r="C97" s="210">
        <v>13589</v>
      </c>
      <c r="D97" s="210">
        <v>13589</v>
      </c>
      <c r="E97" s="210">
        <f t="shared" si="2"/>
        <v>0</v>
      </c>
      <c r="F97" s="210">
        <v>0</v>
      </c>
      <c r="G97" s="31"/>
    </row>
    <row r="98" spans="1:7" ht="12.75" customHeight="1">
      <c r="A98" s="40"/>
      <c r="B98" s="2"/>
      <c r="C98" s="37"/>
      <c r="D98" s="37"/>
      <c r="E98" s="41"/>
      <c r="F98" s="42"/>
      <c r="G98" s="31"/>
    </row>
    <row r="99" spans="1:7" ht="12.75" customHeight="1">
      <c r="A99" s="40"/>
      <c r="B99" s="2"/>
      <c r="C99" s="37"/>
      <c r="D99" s="37"/>
      <c r="E99" s="41"/>
      <c r="F99" s="42"/>
      <c r="G99" s="31"/>
    </row>
    <row r="100" spans="1:8" ht="12.75" customHeight="1">
      <c r="A100" s="323" t="s">
        <v>203</v>
      </c>
      <c r="B100" s="323"/>
      <c r="C100" s="323"/>
      <c r="D100" s="323"/>
      <c r="E100" s="323"/>
      <c r="F100" s="323"/>
      <c r="G100" s="323"/>
      <c r="H100" s="323"/>
    </row>
    <row r="101" spans="1:7" ht="45.75" customHeight="1">
      <c r="A101" s="16" t="s">
        <v>20</v>
      </c>
      <c r="B101" s="16" t="s">
        <v>21</v>
      </c>
      <c r="C101" s="16" t="s">
        <v>22</v>
      </c>
      <c r="D101" s="16" t="s">
        <v>23</v>
      </c>
      <c r="E101" s="29" t="s">
        <v>24</v>
      </c>
      <c r="F101" s="16" t="s">
        <v>25</v>
      </c>
      <c r="G101" s="31"/>
    </row>
    <row r="102" spans="1:7" ht="15" customHeight="1">
      <c r="A102" s="16">
        <v>1</v>
      </c>
      <c r="B102" s="16">
        <v>2</v>
      </c>
      <c r="C102" s="16">
        <v>3</v>
      </c>
      <c r="D102" s="16">
        <v>4</v>
      </c>
      <c r="E102" s="16" t="s">
        <v>26</v>
      </c>
      <c r="F102" s="16">
        <v>6</v>
      </c>
      <c r="G102" s="31"/>
    </row>
    <row r="103" spans="1:7" ht="12.75" customHeight="1">
      <c r="A103" s="18">
        <v>1</v>
      </c>
      <c r="B103" s="35" t="s">
        <v>181</v>
      </c>
      <c r="C103" s="18">
        <v>0</v>
      </c>
      <c r="D103" s="18">
        <v>0</v>
      </c>
      <c r="E103" s="185">
        <f>D103-C103</f>
        <v>0</v>
      </c>
      <c r="F103" s="141">
        <v>0</v>
      </c>
      <c r="G103" s="31"/>
    </row>
    <row r="104" spans="1:7" ht="12.75" customHeight="1">
      <c r="A104" s="18">
        <v>2</v>
      </c>
      <c r="B104" s="35" t="s">
        <v>159</v>
      </c>
      <c r="C104" s="18">
        <v>0</v>
      </c>
      <c r="D104" s="18">
        <v>0</v>
      </c>
      <c r="E104" s="185">
        <f aca="true" t="shared" si="3" ref="E104:E130">D104-C104</f>
        <v>0</v>
      </c>
      <c r="F104" s="141">
        <v>0</v>
      </c>
      <c r="G104" s="31"/>
    </row>
    <row r="105" spans="1:7" ht="12.75" customHeight="1">
      <c r="A105" s="18">
        <v>3</v>
      </c>
      <c r="B105" s="35" t="s">
        <v>179</v>
      </c>
      <c r="C105" s="18">
        <v>0</v>
      </c>
      <c r="D105" s="18">
        <v>0</v>
      </c>
      <c r="E105" s="185">
        <f t="shared" si="3"/>
        <v>0</v>
      </c>
      <c r="F105" s="141">
        <v>0</v>
      </c>
      <c r="G105" s="31"/>
    </row>
    <row r="106" spans="1:7" ht="12.75" customHeight="1">
      <c r="A106" s="18">
        <v>4</v>
      </c>
      <c r="B106" s="35" t="s">
        <v>162</v>
      </c>
      <c r="C106" s="18">
        <v>0</v>
      </c>
      <c r="D106" s="18">
        <v>0</v>
      </c>
      <c r="E106" s="185">
        <f t="shared" si="3"/>
        <v>0</v>
      </c>
      <c r="F106" s="141">
        <v>0</v>
      </c>
      <c r="G106" s="31"/>
    </row>
    <row r="107" spans="1:7" ht="12.75" customHeight="1">
      <c r="A107" s="18">
        <v>5</v>
      </c>
      <c r="B107" s="35" t="s">
        <v>176</v>
      </c>
      <c r="C107" s="18">
        <v>0</v>
      </c>
      <c r="D107" s="18">
        <v>0</v>
      </c>
      <c r="E107" s="185">
        <f t="shared" si="3"/>
        <v>0</v>
      </c>
      <c r="F107" s="141">
        <v>0</v>
      </c>
      <c r="G107" s="31"/>
    </row>
    <row r="108" spans="1:7" ht="12.75" customHeight="1">
      <c r="A108" s="18">
        <v>6</v>
      </c>
      <c r="B108" s="35" t="s">
        <v>178</v>
      </c>
      <c r="C108" s="18">
        <v>0</v>
      </c>
      <c r="D108" s="18">
        <v>0</v>
      </c>
      <c r="E108" s="185">
        <f t="shared" si="3"/>
        <v>0</v>
      </c>
      <c r="F108" s="141">
        <v>0</v>
      </c>
      <c r="G108" s="31"/>
    </row>
    <row r="109" spans="1:7" ht="12.75" customHeight="1">
      <c r="A109" s="18">
        <v>7</v>
      </c>
      <c r="B109" s="35" t="s">
        <v>165</v>
      </c>
      <c r="C109" s="18">
        <v>0</v>
      </c>
      <c r="D109" s="18">
        <v>0</v>
      </c>
      <c r="E109" s="185">
        <f t="shared" si="3"/>
        <v>0</v>
      </c>
      <c r="F109" s="141">
        <v>0</v>
      </c>
      <c r="G109" s="31"/>
    </row>
    <row r="110" spans="1:7" ht="12.75" customHeight="1">
      <c r="A110" s="18">
        <v>8</v>
      </c>
      <c r="B110" s="35" t="s">
        <v>177</v>
      </c>
      <c r="C110" s="18">
        <v>0</v>
      </c>
      <c r="D110" s="18">
        <v>0</v>
      </c>
      <c r="E110" s="185">
        <f t="shared" si="3"/>
        <v>0</v>
      </c>
      <c r="F110" s="141">
        <v>0</v>
      </c>
      <c r="G110" s="31"/>
    </row>
    <row r="111" spans="1:7" ht="12.75" customHeight="1">
      <c r="A111" s="18">
        <v>9</v>
      </c>
      <c r="B111" s="35" t="s">
        <v>160</v>
      </c>
      <c r="C111" s="18">
        <v>0</v>
      </c>
      <c r="D111" s="18">
        <v>0</v>
      </c>
      <c r="E111" s="185">
        <f t="shared" si="3"/>
        <v>0</v>
      </c>
      <c r="F111" s="141">
        <v>0</v>
      </c>
      <c r="G111" s="31"/>
    </row>
    <row r="112" spans="1:7" ht="12.75" customHeight="1">
      <c r="A112" s="18">
        <v>10</v>
      </c>
      <c r="B112" s="35" t="s">
        <v>175</v>
      </c>
      <c r="C112" s="18">
        <v>0</v>
      </c>
      <c r="D112" s="18">
        <v>0</v>
      </c>
      <c r="E112" s="185">
        <f t="shared" si="3"/>
        <v>0</v>
      </c>
      <c r="F112" s="141">
        <v>0</v>
      </c>
      <c r="G112" s="31"/>
    </row>
    <row r="113" spans="1:7" ht="12.75" customHeight="1">
      <c r="A113" s="18">
        <v>11</v>
      </c>
      <c r="B113" s="35" t="s">
        <v>180</v>
      </c>
      <c r="C113" s="18">
        <v>0</v>
      </c>
      <c r="D113" s="18">
        <v>0</v>
      </c>
      <c r="E113" s="185">
        <f t="shared" si="3"/>
        <v>0</v>
      </c>
      <c r="F113" s="141">
        <v>0</v>
      </c>
      <c r="G113" s="31"/>
    </row>
    <row r="114" spans="1:7" ht="12.75" customHeight="1">
      <c r="A114" s="18">
        <v>12</v>
      </c>
      <c r="B114" s="35" t="s">
        <v>170</v>
      </c>
      <c r="C114" s="18">
        <v>0</v>
      </c>
      <c r="D114" s="18">
        <v>0</v>
      </c>
      <c r="E114" s="185">
        <f t="shared" si="3"/>
        <v>0</v>
      </c>
      <c r="F114" s="141">
        <v>0</v>
      </c>
      <c r="G114" s="31"/>
    </row>
    <row r="115" spans="1:7" ht="12.75" customHeight="1">
      <c r="A115" s="18">
        <v>13</v>
      </c>
      <c r="B115" s="35" t="s">
        <v>157</v>
      </c>
      <c r="C115" s="18">
        <v>0</v>
      </c>
      <c r="D115" s="18">
        <v>0</v>
      </c>
      <c r="E115" s="185">
        <f t="shared" si="3"/>
        <v>0</v>
      </c>
      <c r="F115" s="141">
        <v>0</v>
      </c>
      <c r="G115" s="31"/>
    </row>
    <row r="116" spans="1:7" ht="12.75" customHeight="1">
      <c r="A116" s="18">
        <v>14</v>
      </c>
      <c r="B116" s="35" t="s">
        <v>183</v>
      </c>
      <c r="C116" s="18">
        <v>0</v>
      </c>
      <c r="D116" s="18">
        <v>0</v>
      </c>
      <c r="E116" s="185">
        <f t="shared" si="3"/>
        <v>0</v>
      </c>
      <c r="F116" s="141">
        <v>0</v>
      </c>
      <c r="G116" s="31"/>
    </row>
    <row r="117" spans="1:7" ht="12.75" customHeight="1">
      <c r="A117" s="18">
        <v>15</v>
      </c>
      <c r="B117" s="35" t="s">
        <v>166</v>
      </c>
      <c r="C117" s="18">
        <v>0</v>
      </c>
      <c r="D117" s="18">
        <v>0</v>
      </c>
      <c r="E117" s="185">
        <f t="shared" si="3"/>
        <v>0</v>
      </c>
      <c r="F117" s="141">
        <v>0</v>
      </c>
      <c r="G117" s="31"/>
    </row>
    <row r="118" spans="1:7" ht="12.75" customHeight="1">
      <c r="A118" s="18">
        <v>16</v>
      </c>
      <c r="B118" s="35" t="s">
        <v>158</v>
      </c>
      <c r="C118" s="18">
        <v>0</v>
      </c>
      <c r="D118" s="18">
        <v>0</v>
      </c>
      <c r="E118" s="185">
        <f t="shared" si="3"/>
        <v>0</v>
      </c>
      <c r="F118" s="141">
        <v>0</v>
      </c>
      <c r="G118" s="31"/>
    </row>
    <row r="119" spans="1:7" ht="12.75" customHeight="1">
      <c r="A119" s="18">
        <v>17</v>
      </c>
      <c r="B119" s="35" t="s">
        <v>172</v>
      </c>
      <c r="C119" s="18">
        <v>0</v>
      </c>
      <c r="D119" s="18">
        <v>0</v>
      </c>
      <c r="E119" s="185">
        <f t="shared" si="3"/>
        <v>0</v>
      </c>
      <c r="F119" s="141">
        <v>0</v>
      </c>
      <c r="G119" s="31"/>
    </row>
    <row r="120" spans="1:7" ht="12.75" customHeight="1">
      <c r="A120" s="18">
        <v>18</v>
      </c>
      <c r="B120" s="35" t="s">
        <v>184</v>
      </c>
      <c r="C120" s="18">
        <v>0</v>
      </c>
      <c r="D120" s="18">
        <v>0</v>
      </c>
      <c r="E120" s="185">
        <f t="shared" si="3"/>
        <v>0</v>
      </c>
      <c r="F120" s="141">
        <v>0</v>
      </c>
      <c r="G120" s="31"/>
    </row>
    <row r="121" spans="1:7" ht="12.75" customHeight="1">
      <c r="A121" s="18">
        <v>19</v>
      </c>
      <c r="B121" s="35" t="s">
        <v>171</v>
      </c>
      <c r="C121" s="18">
        <v>0</v>
      </c>
      <c r="D121" s="18">
        <v>0</v>
      </c>
      <c r="E121" s="185">
        <f t="shared" si="3"/>
        <v>0</v>
      </c>
      <c r="F121" s="141">
        <v>0</v>
      </c>
      <c r="G121" s="31"/>
    </row>
    <row r="122" spans="1:8" ht="12.75" customHeight="1">
      <c r="A122" s="18">
        <v>20</v>
      </c>
      <c r="B122" s="35" t="s">
        <v>167</v>
      </c>
      <c r="C122" s="18">
        <v>0</v>
      </c>
      <c r="D122" s="18">
        <v>0</v>
      </c>
      <c r="E122" s="185">
        <f t="shared" si="3"/>
        <v>0</v>
      </c>
      <c r="F122" s="141">
        <v>0</v>
      </c>
      <c r="G122" s="31"/>
      <c r="H122" s="10" t="s">
        <v>12</v>
      </c>
    </row>
    <row r="123" spans="1:8" ht="12.75" customHeight="1">
      <c r="A123" s="18">
        <v>21</v>
      </c>
      <c r="B123" s="35" t="s">
        <v>169</v>
      </c>
      <c r="C123" s="18">
        <v>0</v>
      </c>
      <c r="D123" s="18">
        <v>0</v>
      </c>
      <c r="E123" s="185">
        <f t="shared" si="3"/>
        <v>0</v>
      </c>
      <c r="F123" s="141">
        <v>0</v>
      </c>
      <c r="G123" s="31"/>
      <c r="H123" s="10" t="s">
        <v>12</v>
      </c>
    </row>
    <row r="124" spans="1:7" ht="12.75" customHeight="1">
      <c r="A124" s="18">
        <v>22</v>
      </c>
      <c r="B124" s="35" t="s">
        <v>173</v>
      </c>
      <c r="C124" s="18">
        <v>0</v>
      </c>
      <c r="D124" s="18">
        <v>0</v>
      </c>
      <c r="E124" s="185">
        <f t="shared" si="3"/>
        <v>0</v>
      </c>
      <c r="F124" s="141">
        <v>0</v>
      </c>
      <c r="G124" s="31"/>
    </row>
    <row r="125" spans="1:7" ht="12.75" customHeight="1">
      <c r="A125" s="18">
        <v>23</v>
      </c>
      <c r="B125" s="35" t="s">
        <v>164</v>
      </c>
      <c r="C125" s="18">
        <v>0</v>
      </c>
      <c r="D125" s="18">
        <v>0</v>
      </c>
      <c r="E125" s="185">
        <f t="shared" si="3"/>
        <v>0</v>
      </c>
      <c r="F125" s="141">
        <v>0</v>
      </c>
      <c r="G125" s="31"/>
    </row>
    <row r="126" spans="1:7" ht="12.75" customHeight="1">
      <c r="A126" s="18">
        <v>24</v>
      </c>
      <c r="B126" s="35" t="s">
        <v>168</v>
      </c>
      <c r="C126" s="18">
        <v>0</v>
      </c>
      <c r="D126" s="18">
        <v>0</v>
      </c>
      <c r="E126" s="185">
        <f t="shared" si="3"/>
        <v>0</v>
      </c>
      <c r="F126" s="141">
        <v>0</v>
      </c>
      <c r="G126" s="31"/>
    </row>
    <row r="127" spans="1:7" ht="12.75" customHeight="1">
      <c r="A127" s="18">
        <v>25</v>
      </c>
      <c r="B127" s="35" t="s">
        <v>163</v>
      </c>
      <c r="C127" s="18">
        <v>0</v>
      </c>
      <c r="D127" s="18">
        <v>0</v>
      </c>
      <c r="E127" s="185">
        <f t="shared" si="3"/>
        <v>0</v>
      </c>
      <c r="F127" s="141">
        <v>0</v>
      </c>
      <c r="G127" s="31"/>
    </row>
    <row r="128" spans="1:7" ht="12.75" customHeight="1">
      <c r="A128" s="18">
        <v>26</v>
      </c>
      <c r="B128" s="35" t="s">
        <v>161</v>
      </c>
      <c r="C128" s="18">
        <v>0</v>
      </c>
      <c r="D128" s="18">
        <v>0</v>
      </c>
      <c r="E128" s="185">
        <f t="shared" si="3"/>
        <v>0</v>
      </c>
      <c r="F128" s="141">
        <v>0</v>
      </c>
      <c r="G128" s="31"/>
    </row>
    <row r="129" spans="1:7" ht="12.75" customHeight="1">
      <c r="A129" s="18">
        <v>27</v>
      </c>
      <c r="B129" s="35" t="s">
        <v>174</v>
      </c>
      <c r="C129" s="18">
        <v>0</v>
      </c>
      <c r="D129" s="18">
        <v>0</v>
      </c>
      <c r="E129" s="185">
        <f t="shared" si="3"/>
        <v>0</v>
      </c>
      <c r="F129" s="141">
        <v>0</v>
      </c>
      <c r="G129" s="31"/>
    </row>
    <row r="130" spans="1:7" ht="17.25" customHeight="1">
      <c r="A130" s="34"/>
      <c r="B130" s="1" t="s">
        <v>27</v>
      </c>
      <c r="C130" s="18">
        <v>0</v>
      </c>
      <c r="D130" s="18">
        <v>0</v>
      </c>
      <c r="E130" s="210">
        <f t="shared" si="3"/>
        <v>0</v>
      </c>
      <c r="F130" s="141">
        <v>0</v>
      </c>
      <c r="G130" s="31"/>
    </row>
    <row r="131" spans="1:7" ht="12.75" customHeight="1">
      <c r="A131" s="40"/>
      <c r="B131" s="2"/>
      <c r="C131" s="37"/>
      <c r="D131" s="37"/>
      <c r="E131" s="41"/>
      <c r="F131" s="42"/>
      <c r="G131" s="31"/>
    </row>
    <row r="132" spans="1:7" ht="12.75" customHeight="1">
      <c r="A132" s="40"/>
      <c r="B132" s="2"/>
      <c r="C132" s="37"/>
      <c r="D132" s="37"/>
      <c r="E132" s="41"/>
      <c r="F132" s="42"/>
      <c r="G132" s="31"/>
    </row>
    <row r="133" spans="1:7" ht="12.75" customHeight="1">
      <c r="A133" s="321" t="s">
        <v>204</v>
      </c>
      <c r="B133" s="321"/>
      <c r="C133" s="321"/>
      <c r="D133" s="321"/>
      <c r="E133" s="321"/>
      <c r="F133" s="321"/>
      <c r="G133" s="321"/>
    </row>
    <row r="134" spans="1:7" ht="54.75" customHeight="1">
      <c r="A134" s="16" t="s">
        <v>20</v>
      </c>
      <c r="B134" s="16" t="s">
        <v>21</v>
      </c>
      <c r="C134" s="210" t="s">
        <v>205</v>
      </c>
      <c r="D134" s="129" t="s">
        <v>98</v>
      </c>
      <c r="E134" s="29" t="s">
        <v>6</v>
      </c>
      <c r="F134" s="16" t="s">
        <v>28</v>
      </c>
      <c r="G134" s="31"/>
    </row>
    <row r="135" spans="1:7" ht="12.75" customHeight="1">
      <c r="A135" s="16">
        <v>1</v>
      </c>
      <c r="B135" s="16">
        <v>2</v>
      </c>
      <c r="C135" s="16">
        <v>3</v>
      </c>
      <c r="D135" s="16">
        <v>4</v>
      </c>
      <c r="E135" s="16" t="s">
        <v>29</v>
      </c>
      <c r="F135" s="16">
        <v>6</v>
      </c>
      <c r="G135" s="31"/>
    </row>
    <row r="136" spans="1:8" ht="12.75" customHeight="1">
      <c r="A136" s="185">
        <v>1</v>
      </c>
      <c r="B136" s="35" t="s">
        <v>181</v>
      </c>
      <c r="C136" s="255">
        <v>48824</v>
      </c>
      <c r="D136" s="211">
        <v>47416</v>
      </c>
      <c r="E136" s="211">
        <f>D136-C136</f>
        <v>-1408</v>
      </c>
      <c r="F136" s="201">
        <f aca="true" t="shared" si="4" ref="F136:F163">E136/C136</f>
        <v>-0.02883827625757824</v>
      </c>
      <c r="G136" s="240"/>
      <c r="H136" s="187"/>
    </row>
    <row r="137" spans="1:8" ht="12.75" customHeight="1">
      <c r="A137" s="185">
        <v>2</v>
      </c>
      <c r="B137" s="35" t="s">
        <v>159</v>
      </c>
      <c r="C137" s="255">
        <v>113686</v>
      </c>
      <c r="D137" s="211">
        <v>93776</v>
      </c>
      <c r="E137" s="211">
        <f aca="true" t="shared" si="5" ref="E137:E163">D137-C137</f>
        <v>-19910</v>
      </c>
      <c r="F137" s="201">
        <f t="shared" si="4"/>
        <v>-0.17513150255968193</v>
      </c>
      <c r="G137" s="240"/>
      <c r="H137" s="187"/>
    </row>
    <row r="138" spans="1:8" ht="12.75" customHeight="1">
      <c r="A138" s="185">
        <v>3</v>
      </c>
      <c r="B138" s="35" t="s">
        <v>179</v>
      </c>
      <c r="C138" s="255">
        <v>72733</v>
      </c>
      <c r="D138" s="211">
        <v>61949</v>
      </c>
      <c r="E138" s="211">
        <f t="shared" si="5"/>
        <v>-10784</v>
      </c>
      <c r="F138" s="201">
        <f t="shared" si="4"/>
        <v>-0.1482683238694953</v>
      </c>
      <c r="G138" s="240"/>
      <c r="H138" s="187"/>
    </row>
    <row r="139" spans="1:8" ht="12.75" customHeight="1">
      <c r="A139" s="185">
        <v>4</v>
      </c>
      <c r="B139" s="35" t="s">
        <v>162</v>
      </c>
      <c r="C139" s="255">
        <v>69485</v>
      </c>
      <c r="D139" s="211">
        <v>58625</v>
      </c>
      <c r="E139" s="211">
        <f t="shared" si="5"/>
        <v>-10860</v>
      </c>
      <c r="F139" s="201">
        <f t="shared" si="4"/>
        <v>-0.15629272504857164</v>
      </c>
      <c r="G139" s="240"/>
      <c r="H139" s="187"/>
    </row>
    <row r="140" spans="1:8" ht="12.75" customHeight="1">
      <c r="A140" s="185">
        <v>5</v>
      </c>
      <c r="B140" s="35" t="s">
        <v>176</v>
      </c>
      <c r="C140" s="255">
        <v>71214</v>
      </c>
      <c r="D140" s="211">
        <v>60746</v>
      </c>
      <c r="E140" s="211">
        <f t="shared" si="5"/>
        <v>-10468</v>
      </c>
      <c r="F140" s="201">
        <f t="shared" si="4"/>
        <v>-0.14699356868031566</v>
      </c>
      <c r="G140" s="240"/>
      <c r="H140" s="187"/>
    </row>
    <row r="141" spans="1:7" s="187" customFormat="1" ht="12.75" customHeight="1">
      <c r="A141" s="185">
        <v>6</v>
      </c>
      <c r="B141" s="35" t="s">
        <v>178</v>
      </c>
      <c r="C141" s="255">
        <v>29859</v>
      </c>
      <c r="D141" s="211">
        <v>29428</v>
      </c>
      <c r="E141" s="211">
        <f t="shared" si="5"/>
        <v>-431</v>
      </c>
      <c r="F141" s="201">
        <f t="shared" si="4"/>
        <v>-0.01443450885830068</v>
      </c>
      <c r="G141" s="240"/>
    </row>
    <row r="142" spans="1:8" ht="12.75" customHeight="1">
      <c r="A142" s="185">
        <v>7</v>
      </c>
      <c r="B142" s="35" t="s">
        <v>165</v>
      </c>
      <c r="C142" s="255">
        <v>147084</v>
      </c>
      <c r="D142" s="211">
        <v>120101</v>
      </c>
      <c r="E142" s="211">
        <f t="shared" si="5"/>
        <v>-26983</v>
      </c>
      <c r="F142" s="201">
        <f t="shared" si="4"/>
        <v>-0.18345299284762448</v>
      </c>
      <c r="G142" s="240"/>
      <c r="H142" s="187"/>
    </row>
    <row r="143" spans="1:8" ht="12.75" customHeight="1">
      <c r="A143" s="185">
        <v>8</v>
      </c>
      <c r="B143" s="35" t="s">
        <v>177</v>
      </c>
      <c r="C143" s="255">
        <v>25976</v>
      </c>
      <c r="D143" s="211">
        <v>23435</v>
      </c>
      <c r="E143" s="211">
        <f t="shared" si="5"/>
        <v>-2541</v>
      </c>
      <c r="F143" s="201">
        <f t="shared" si="4"/>
        <v>-0.09782106559901448</v>
      </c>
      <c r="G143" s="240"/>
      <c r="H143" s="187"/>
    </row>
    <row r="144" spans="1:8" ht="12.75" customHeight="1">
      <c r="A144" s="185">
        <v>9</v>
      </c>
      <c r="B144" s="35" t="s">
        <v>160</v>
      </c>
      <c r="C144" s="255">
        <v>46101</v>
      </c>
      <c r="D144" s="211">
        <v>43462</v>
      </c>
      <c r="E144" s="211">
        <f t="shared" si="5"/>
        <v>-2639</v>
      </c>
      <c r="F144" s="201">
        <f t="shared" si="4"/>
        <v>-0.0572438775731546</v>
      </c>
      <c r="G144" s="240"/>
      <c r="H144" s="187"/>
    </row>
    <row r="145" spans="1:8" ht="12.75" customHeight="1">
      <c r="A145" s="185">
        <v>10</v>
      </c>
      <c r="B145" s="35" t="s">
        <v>175</v>
      </c>
      <c r="C145" s="255">
        <v>63850</v>
      </c>
      <c r="D145" s="211">
        <v>54580</v>
      </c>
      <c r="E145" s="211">
        <f t="shared" si="5"/>
        <v>-9270</v>
      </c>
      <c r="F145" s="201">
        <f t="shared" si="4"/>
        <v>-0.1451840250587314</v>
      </c>
      <c r="G145" s="240"/>
      <c r="H145" s="187"/>
    </row>
    <row r="146" spans="1:8" ht="12.75" customHeight="1">
      <c r="A146" s="185">
        <v>11</v>
      </c>
      <c r="B146" s="35" t="s">
        <v>180</v>
      </c>
      <c r="C146" s="255">
        <v>49939</v>
      </c>
      <c r="D146" s="211">
        <v>46240</v>
      </c>
      <c r="E146" s="211">
        <f t="shared" si="5"/>
        <v>-3699</v>
      </c>
      <c r="F146" s="201">
        <f t="shared" si="4"/>
        <v>-0.07407036584633253</v>
      </c>
      <c r="G146" s="240"/>
      <c r="H146" s="187"/>
    </row>
    <row r="147" spans="1:8" ht="12.75" customHeight="1">
      <c r="A147" s="185">
        <v>12</v>
      </c>
      <c r="B147" s="35" t="s">
        <v>170</v>
      </c>
      <c r="C147" s="255">
        <v>102891</v>
      </c>
      <c r="D147" s="211">
        <v>88137</v>
      </c>
      <c r="E147" s="211">
        <f t="shared" si="5"/>
        <v>-14754</v>
      </c>
      <c r="F147" s="201">
        <f t="shared" si="4"/>
        <v>-0.14339446598827885</v>
      </c>
      <c r="G147" s="240"/>
      <c r="H147" s="187"/>
    </row>
    <row r="148" spans="1:8" ht="12.75" customHeight="1">
      <c r="A148" s="185">
        <v>13</v>
      </c>
      <c r="B148" s="35" t="s">
        <v>157</v>
      </c>
      <c r="C148" s="255">
        <v>66460</v>
      </c>
      <c r="D148" s="211">
        <v>63073</v>
      </c>
      <c r="E148" s="211">
        <f t="shared" si="5"/>
        <v>-3387</v>
      </c>
      <c r="F148" s="201">
        <f t="shared" si="4"/>
        <v>-0.050962985254288294</v>
      </c>
      <c r="G148" s="240"/>
      <c r="H148" s="187"/>
    </row>
    <row r="149" spans="1:8" ht="12.75" customHeight="1">
      <c r="A149" s="185">
        <v>14</v>
      </c>
      <c r="B149" s="35" t="s">
        <v>183</v>
      </c>
      <c r="C149" s="255">
        <v>52361</v>
      </c>
      <c r="D149" s="211">
        <v>51154</v>
      </c>
      <c r="E149" s="211">
        <f t="shared" si="5"/>
        <v>-1207</v>
      </c>
      <c r="F149" s="201">
        <f t="shared" si="4"/>
        <v>-0.023051507801608067</v>
      </c>
      <c r="G149" s="240"/>
      <c r="H149" s="187"/>
    </row>
    <row r="150" spans="1:8" ht="12.75" customHeight="1">
      <c r="A150" s="185">
        <v>15</v>
      </c>
      <c r="B150" s="35" t="s">
        <v>166</v>
      </c>
      <c r="C150" s="255">
        <v>75629</v>
      </c>
      <c r="D150" s="211">
        <v>67462</v>
      </c>
      <c r="E150" s="211">
        <f t="shared" si="5"/>
        <v>-8167</v>
      </c>
      <c r="F150" s="201">
        <f t="shared" si="4"/>
        <v>-0.10798767668486955</v>
      </c>
      <c r="G150" s="240"/>
      <c r="H150" s="187"/>
    </row>
    <row r="151" spans="1:8" ht="12.75" customHeight="1">
      <c r="A151" s="185">
        <v>16</v>
      </c>
      <c r="B151" s="35" t="s">
        <v>158</v>
      </c>
      <c r="C151" s="255">
        <v>53454</v>
      </c>
      <c r="D151" s="211">
        <v>48421</v>
      </c>
      <c r="E151" s="211">
        <f t="shared" si="5"/>
        <v>-5033</v>
      </c>
      <c r="F151" s="201">
        <f t="shared" si="4"/>
        <v>-0.09415572267744228</v>
      </c>
      <c r="G151" s="240"/>
      <c r="H151" s="187"/>
    </row>
    <row r="152" spans="1:8" ht="12.75" customHeight="1">
      <c r="A152" s="185">
        <v>17</v>
      </c>
      <c r="B152" s="35" t="s">
        <v>172</v>
      </c>
      <c r="C152" s="255">
        <v>74981</v>
      </c>
      <c r="D152" s="211">
        <v>66276</v>
      </c>
      <c r="E152" s="211">
        <f t="shared" si="5"/>
        <v>-8705</v>
      </c>
      <c r="F152" s="201">
        <f t="shared" si="4"/>
        <v>-0.1160960776730105</v>
      </c>
      <c r="G152" s="240"/>
      <c r="H152" s="187"/>
    </row>
    <row r="153" spans="1:8" ht="12.75" customHeight="1">
      <c r="A153" s="185">
        <v>18</v>
      </c>
      <c r="B153" s="35" t="s">
        <v>184</v>
      </c>
      <c r="C153" s="255">
        <v>42131</v>
      </c>
      <c r="D153" s="211">
        <v>35817</v>
      </c>
      <c r="E153" s="211">
        <f t="shared" si="5"/>
        <v>-6314</v>
      </c>
      <c r="F153" s="201">
        <f t="shared" si="4"/>
        <v>-0.149865894472004</v>
      </c>
      <c r="G153" s="240"/>
      <c r="H153" s="187"/>
    </row>
    <row r="154" spans="1:8" ht="12.75" customHeight="1">
      <c r="A154" s="185">
        <v>19</v>
      </c>
      <c r="B154" s="35" t="s">
        <v>171</v>
      </c>
      <c r="C154" s="255">
        <v>76997</v>
      </c>
      <c r="D154" s="211">
        <v>67502</v>
      </c>
      <c r="E154" s="211">
        <f t="shared" si="5"/>
        <v>-9495</v>
      </c>
      <c r="F154" s="201">
        <f t="shared" si="4"/>
        <v>-0.12331649285037079</v>
      </c>
      <c r="G154" s="240"/>
      <c r="H154" s="187"/>
    </row>
    <row r="155" spans="1:8" s="214" customFormat="1" ht="12.75" customHeight="1">
      <c r="A155" s="185">
        <v>20</v>
      </c>
      <c r="B155" s="35" t="s">
        <v>167</v>
      </c>
      <c r="C155" s="255">
        <v>66454</v>
      </c>
      <c r="D155" s="211">
        <v>56439</v>
      </c>
      <c r="E155" s="211">
        <f t="shared" si="5"/>
        <v>-10015</v>
      </c>
      <c r="F155" s="201">
        <f t="shared" si="4"/>
        <v>-0.15070575134679629</v>
      </c>
      <c r="G155" s="240"/>
      <c r="H155" s="187"/>
    </row>
    <row r="156" spans="1:8" ht="12.75" customHeight="1">
      <c r="A156" s="185">
        <v>21</v>
      </c>
      <c r="B156" s="35" t="s">
        <v>169</v>
      </c>
      <c r="C156" s="255">
        <v>15281</v>
      </c>
      <c r="D156" s="211">
        <v>13916</v>
      </c>
      <c r="E156" s="211">
        <f t="shared" si="5"/>
        <v>-1365</v>
      </c>
      <c r="F156" s="201">
        <f t="shared" si="4"/>
        <v>-0.08932661475034356</v>
      </c>
      <c r="G156" s="240"/>
      <c r="H156" s="187"/>
    </row>
    <row r="157" spans="1:8" ht="12.75" customHeight="1">
      <c r="A157" s="185">
        <v>22</v>
      </c>
      <c r="B157" s="35" t="s">
        <v>173</v>
      </c>
      <c r="C157" s="255">
        <v>85322</v>
      </c>
      <c r="D157" s="211">
        <v>73672</v>
      </c>
      <c r="E157" s="211">
        <f t="shared" si="5"/>
        <v>-11650</v>
      </c>
      <c r="F157" s="201">
        <f t="shared" si="4"/>
        <v>-0.13654157192752162</v>
      </c>
      <c r="G157" s="240"/>
      <c r="H157" s="187"/>
    </row>
    <row r="158" spans="1:8" ht="12.75" customHeight="1">
      <c r="A158" s="185">
        <v>23</v>
      </c>
      <c r="B158" s="35" t="s">
        <v>164</v>
      </c>
      <c r="C158" s="255">
        <v>98863</v>
      </c>
      <c r="D158" s="211">
        <v>86829</v>
      </c>
      <c r="E158" s="211">
        <f t="shared" si="5"/>
        <v>-12034</v>
      </c>
      <c r="F158" s="201">
        <f t="shared" si="4"/>
        <v>-0.12172400190162144</v>
      </c>
      <c r="G158" s="240"/>
      <c r="H158" s="187"/>
    </row>
    <row r="159" spans="1:8" ht="12.75" customHeight="1">
      <c r="A159" s="185">
        <v>24</v>
      </c>
      <c r="B159" s="35" t="s">
        <v>168</v>
      </c>
      <c r="C159" s="255">
        <v>110059</v>
      </c>
      <c r="D159" s="211">
        <v>100914</v>
      </c>
      <c r="E159" s="211">
        <f t="shared" si="5"/>
        <v>-9145</v>
      </c>
      <c r="F159" s="201">
        <f t="shared" si="4"/>
        <v>-0.08309179621839195</v>
      </c>
      <c r="G159" s="240"/>
      <c r="H159" s="187"/>
    </row>
    <row r="160" spans="1:8" ht="12.75" customHeight="1">
      <c r="A160" s="185">
        <v>25</v>
      </c>
      <c r="B160" s="35" t="s">
        <v>163</v>
      </c>
      <c r="C160" s="255">
        <v>57841</v>
      </c>
      <c r="D160" s="211">
        <v>49206</v>
      </c>
      <c r="E160" s="211">
        <f t="shared" si="5"/>
        <v>-8635</v>
      </c>
      <c r="F160" s="201">
        <f t="shared" si="4"/>
        <v>-0.14928856693349007</v>
      </c>
      <c r="G160" s="240"/>
      <c r="H160" s="187"/>
    </row>
    <row r="161" spans="1:8" ht="12.75" customHeight="1">
      <c r="A161" s="185">
        <v>26</v>
      </c>
      <c r="B161" s="35" t="s">
        <v>161</v>
      </c>
      <c r="C161" s="255">
        <v>29719</v>
      </c>
      <c r="D161" s="211">
        <v>26157</v>
      </c>
      <c r="E161" s="211">
        <f t="shared" si="5"/>
        <v>-3562</v>
      </c>
      <c r="F161" s="201">
        <f t="shared" si="4"/>
        <v>-0.11985598438709243</v>
      </c>
      <c r="G161" s="240"/>
      <c r="H161" s="187"/>
    </row>
    <row r="162" spans="1:8" ht="12.75" customHeight="1">
      <c r="A162" s="185">
        <v>27</v>
      </c>
      <c r="B162" s="35" t="s">
        <v>174</v>
      </c>
      <c r="C162" s="255">
        <v>61743</v>
      </c>
      <c r="D162" s="211">
        <v>53217</v>
      </c>
      <c r="E162" s="211">
        <f t="shared" si="5"/>
        <v>-8526</v>
      </c>
      <c r="F162" s="201">
        <f t="shared" si="4"/>
        <v>-0.13808852825421505</v>
      </c>
      <c r="G162" s="240"/>
      <c r="H162" s="187"/>
    </row>
    <row r="163" spans="1:8" ht="12.75" customHeight="1">
      <c r="A163" s="34"/>
      <c r="B163" s="1" t="s">
        <v>27</v>
      </c>
      <c r="C163" s="213">
        <v>1808937</v>
      </c>
      <c r="D163" s="212">
        <v>1587950</v>
      </c>
      <c r="E163" s="256">
        <f t="shared" si="5"/>
        <v>-220987</v>
      </c>
      <c r="F163" s="140">
        <f t="shared" si="4"/>
        <v>-0.1221640112397502</v>
      </c>
      <c r="G163" s="31" t="s">
        <v>12</v>
      </c>
      <c r="H163" s="10" t="s">
        <v>12</v>
      </c>
    </row>
    <row r="164" spans="1:7" ht="12.75" customHeight="1">
      <c r="A164" s="25"/>
      <c r="B164" s="36"/>
      <c r="C164" s="37"/>
      <c r="D164" s="37"/>
      <c r="E164" s="37"/>
      <c r="F164" s="38"/>
      <c r="G164" s="31"/>
    </row>
    <row r="165" spans="1:7" ht="20.25" customHeight="1">
      <c r="A165" s="322" t="s">
        <v>206</v>
      </c>
      <c r="B165" s="322"/>
      <c r="C165" s="322"/>
      <c r="D165" s="322"/>
      <c r="E165" s="322"/>
      <c r="F165" s="322"/>
      <c r="G165" s="31"/>
    </row>
    <row r="166" spans="1:7" ht="63" customHeight="1">
      <c r="A166" s="16" t="s">
        <v>20</v>
      </c>
      <c r="B166" s="16" t="s">
        <v>21</v>
      </c>
      <c r="C166" s="210" t="s">
        <v>205</v>
      </c>
      <c r="D166" s="16" t="s">
        <v>98</v>
      </c>
      <c r="E166" s="29" t="s">
        <v>6</v>
      </c>
      <c r="F166" s="16" t="s">
        <v>28</v>
      </c>
      <c r="G166" s="31"/>
    </row>
    <row r="167" spans="1:7" ht="12.75" customHeight="1">
      <c r="A167" s="16">
        <v>1</v>
      </c>
      <c r="B167" s="16">
        <v>2</v>
      </c>
      <c r="C167" s="16">
        <v>3</v>
      </c>
      <c r="D167" s="16">
        <v>4</v>
      </c>
      <c r="E167" s="16" t="s">
        <v>29</v>
      </c>
      <c r="F167" s="16">
        <v>6</v>
      </c>
      <c r="G167" s="31"/>
    </row>
    <row r="168" spans="1:7" ht="12.75" customHeight="1">
      <c r="A168" s="185">
        <v>1</v>
      </c>
      <c r="B168" s="35" t="s">
        <v>181</v>
      </c>
      <c r="C168" s="255">
        <v>32634</v>
      </c>
      <c r="D168" s="211">
        <v>30054</v>
      </c>
      <c r="E168" s="211">
        <f>D168-C168</f>
        <v>-2580</v>
      </c>
      <c r="F168" s="201">
        <f aca="true" t="shared" si="6" ref="F168:F195">E168/C168</f>
        <v>-0.07905865048722191</v>
      </c>
      <c r="G168" s="31"/>
    </row>
    <row r="169" spans="1:7" ht="12.75" customHeight="1">
      <c r="A169" s="185">
        <v>2</v>
      </c>
      <c r="B169" s="35" t="s">
        <v>159</v>
      </c>
      <c r="C169" s="255">
        <v>71039</v>
      </c>
      <c r="D169" s="211">
        <v>58013</v>
      </c>
      <c r="E169" s="211">
        <f aca="true" t="shared" si="7" ref="E169:E195">D169-C169</f>
        <v>-13026</v>
      </c>
      <c r="F169" s="201">
        <f t="shared" si="6"/>
        <v>-0.1833640676248258</v>
      </c>
      <c r="G169" s="31"/>
    </row>
    <row r="170" spans="1:7" ht="12.75" customHeight="1">
      <c r="A170" s="185">
        <v>3</v>
      </c>
      <c r="B170" s="35" t="s">
        <v>179</v>
      </c>
      <c r="C170" s="255">
        <v>39498</v>
      </c>
      <c r="D170" s="211">
        <v>32086</v>
      </c>
      <c r="E170" s="211">
        <f t="shared" si="7"/>
        <v>-7412</v>
      </c>
      <c r="F170" s="201">
        <f t="shared" si="6"/>
        <v>-0.1876550711428427</v>
      </c>
      <c r="G170" s="31"/>
    </row>
    <row r="171" spans="1:7" ht="12.75" customHeight="1">
      <c r="A171" s="185">
        <v>4</v>
      </c>
      <c r="B171" s="35" t="s">
        <v>162</v>
      </c>
      <c r="C171" s="255">
        <v>35955</v>
      </c>
      <c r="D171" s="211">
        <v>28984</v>
      </c>
      <c r="E171" s="211">
        <f t="shared" si="7"/>
        <v>-6971</v>
      </c>
      <c r="F171" s="201">
        <f t="shared" si="6"/>
        <v>-0.1938812404394382</v>
      </c>
      <c r="G171" s="31"/>
    </row>
    <row r="172" spans="1:7" ht="12.75" customHeight="1">
      <c r="A172" s="185">
        <v>5</v>
      </c>
      <c r="B172" s="35" t="s">
        <v>176</v>
      </c>
      <c r="C172" s="255">
        <v>46645</v>
      </c>
      <c r="D172" s="211">
        <v>37903</v>
      </c>
      <c r="E172" s="211">
        <f t="shared" si="7"/>
        <v>-8742</v>
      </c>
      <c r="F172" s="201">
        <f t="shared" si="6"/>
        <v>-0.18741558580769643</v>
      </c>
      <c r="G172" s="31" t="s">
        <v>12</v>
      </c>
    </row>
    <row r="173" spans="1:7" s="187" customFormat="1" ht="12.75" customHeight="1">
      <c r="A173" s="185">
        <v>6</v>
      </c>
      <c r="B173" s="35" t="s">
        <v>178</v>
      </c>
      <c r="C173" s="255">
        <v>10901</v>
      </c>
      <c r="D173" s="211">
        <v>10853</v>
      </c>
      <c r="E173" s="211">
        <f t="shared" si="7"/>
        <v>-48</v>
      </c>
      <c r="F173" s="201">
        <f t="shared" si="6"/>
        <v>-0.004403265755435281</v>
      </c>
      <c r="G173" s="240"/>
    </row>
    <row r="174" spans="1:7" ht="12.75" customHeight="1">
      <c r="A174" s="185">
        <v>7</v>
      </c>
      <c r="B174" s="35" t="s">
        <v>165</v>
      </c>
      <c r="C174" s="255">
        <v>90381</v>
      </c>
      <c r="D174" s="211">
        <v>72512</v>
      </c>
      <c r="E174" s="211">
        <f t="shared" si="7"/>
        <v>-17869</v>
      </c>
      <c r="F174" s="201">
        <f t="shared" si="6"/>
        <v>-0.1977074827673958</v>
      </c>
      <c r="G174" s="31"/>
    </row>
    <row r="175" spans="1:7" ht="12.75" customHeight="1">
      <c r="A175" s="185">
        <v>8</v>
      </c>
      <c r="B175" s="35" t="s">
        <v>177</v>
      </c>
      <c r="C175" s="255">
        <v>10743</v>
      </c>
      <c r="D175" s="211">
        <v>10096</v>
      </c>
      <c r="E175" s="211">
        <f t="shared" si="7"/>
        <v>-647</v>
      </c>
      <c r="F175" s="201">
        <f t="shared" si="6"/>
        <v>-0.0602252629619287</v>
      </c>
      <c r="G175" s="31"/>
    </row>
    <row r="176" spans="1:7" ht="12.75" customHeight="1">
      <c r="A176" s="185">
        <v>9</v>
      </c>
      <c r="B176" s="35" t="s">
        <v>160</v>
      </c>
      <c r="C176" s="255">
        <v>31358</v>
      </c>
      <c r="D176" s="211">
        <v>28848</v>
      </c>
      <c r="E176" s="211">
        <f t="shared" si="7"/>
        <v>-2510</v>
      </c>
      <c r="F176" s="201">
        <f t="shared" si="6"/>
        <v>-0.08004337011288985</v>
      </c>
      <c r="G176" s="31"/>
    </row>
    <row r="177" spans="1:7" ht="12.75" customHeight="1">
      <c r="A177" s="185">
        <v>10</v>
      </c>
      <c r="B177" s="35" t="s">
        <v>175</v>
      </c>
      <c r="C177" s="255">
        <v>45546</v>
      </c>
      <c r="D177" s="211">
        <v>36305</v>
      </c>
      <c r="E177" s="211">
        <f t="shared" si="7"/>
        <v>-9241</v>
      </c>
      <c r="F177" s="201">
        <f t="shared" si="6"/>
        <v>-0.20289377771922892</v>
      </c>
      <c r="G177" s="31"/>
    </row>
    <row r="178" spans="1:7" ht="12.75" customHeight="1">
      <c r="A178" s="185">
        <v>11</v>
      </c>
      <c r="B178" s="35" t="s">
        <v>180</v>
      </c>
      <c r="C178" s="255">
        <v>29837</v>
      </c>
      <c r="D178" s="211">
        <v>24324</v>
      </c>
      <c r="E178" s="211">
        <f t="shared" si="7"/>
        <v>-5513</v>
      </c>
      <c r="F178" s="201">
        <f t="shared" si="6"/>
        <v>-0.18477058685524683</v>
      </c>
      <c r="G178" s="31"/>
    </row>
    <row r="179" spans="1:7" s="187" customFormat="1" ht="12.75" customHeight="1">
      <c r="A179" s="185">
        <v>12</v>
      </c>
      <c r="B179" s="35" t="s">
        <v>170</v>
      </c>
      <c r="C179" s="255">
        <v>66470</v>
      </c>
      <c r="D179" s="211">
        <v>54196</v>
      </c>
      <c r="E179" s="211">
        <f t="shared" si="7"/>
        <v>-12274</v>
      </c>
      <c r="F179" s="201">
        <f t="shared" si="6"/>
        <v>-0.1846547314578005</v>
      </c>
      <c r="G179" s="240"/>
    </row>
    <row r="180" spans="1:7" ht="12.75" customHeight="1">
      <c r="A180" s="185">
        <v>13</v>
      </c>
      <c r="B180" s="35" t="s">
        <v>157</v>
      </c>
      <c r="C180" s="255">
        <v>37638</v>
      </c>
      <c r="D180" s="211">
        <v>33714</v>
      </c>
      <c r="E180" s="211">
        <f t="shared" si="7"/>
        <v>-3924</v>
      </c>
      <c r="F180" s="201">
        <f t="shared" si="6"/>
        <v>-0.10425633668101388</v>
      </c>
      <c r="G180" s="31"/>
    </row>
    <row r="181" spans="1:7" ht="12.75" customHeight="1">
      <c r="A181" s="185">
        <v>14</v>
      </c>
      <c r="B181" s="35" t="s">
        <v>183</v>
      </c>
      <c r="C181" s="255">
        <v>32951</v>
      </c>
      <c r="D181" s="211">
        <v>29236</v>
      </c>
      <c r="E181" s="211">
        <f t="shared" si="7"/>
        <v>-3715</v>
      </c>
      <c r="F181" s="201">
        <f t="shared" si="6"/>
        <v>-0.1127431640921368</v>
      </c>
      <c r="G181" s="31"/>
    </row>
    <row r="182" spans="1:7" ht="12.75" customHeight="1">
      <c r="A182" s="185">
        <v>15</v>
      </c>
      <c r="B182" s="35" t="s">
        <v>166</v>
      </c>
      <c r="C182" s="255">
        <v>45010</v>
      </c>
      <c r="D182" s="211">
        <v>37154</v>
      </c>
      <c r="E182" s="211">
        <f t="shared" si="7"/>
        <v>-7856</v>
      </c>
      <c r="F182" s="201">
        <f t="shared" si="6"/>
        <v>-0.17453899133525883</v>
      </c>
      <c r="G182" s="31"/>
    </row>
    <row r="183" spans="1:7" ht="12.75" customHeight="1">
      <c r="A183" s="185">
        <v>16</v>
      </c>
      <c r="B183" s="35" t="s">
        <v>158</v>
      </c>
      <c r="C183" s="255">
        <v>30598</v>
      </c>
      <c r="D183" s="211">
        <v>26708</v>
      </c>
      <c r="E183" s="211">
        <f t="shared" si="7"/>
        <v>-3890</v>
      </c>
      <c r="F183" s="201">
        <f t="shared" si="6"/>
        <v>-0.12713249231975945</v>
      </c>
      <c r="G183" s="31"/>
    </row>
    <row r="184" spans="1:7" ht="12.75" customHeight="1">
      <c r="A184" s="185">
        <v>17</v>
      </c>
      <c r="B184" s="35" t="s">
        <v>172</v>
      </c>
      <c r="C184" s="255">
        <v>46059</v>
      </c>
      <c r="D184" s="211">
        <v>38965</v>
      </c>
      <c r="E184" s="211">
        <f t="shared" si="7"/>
        <v>-7094</v>
      </c>
      <c r="F184" s="201">
        <f t="shared" si="6"/>
        <v>-0.15401984411298553</v>
      </c>
      <c r="G184" s="31"/>
    </row>
    <row r="185" spans="1:7" ht="12.75" customHeight="1">
      <c r="A185" s="185">
        <v>18</v>
      </c>
      <c r="B185" s="35" t="s">
        <v>184</v>
      </c>
      <c r="C185" s="255">
        <v>26219</v>
      </c>
      <c r="D185" s="211">
        <v>21333</v>
      </c>
      <c r="E185" s="211">
        <f t="shared" si="7"/>
        <v>-4886</v>
      </c>
      <c r="F185" s="201">
        <f t="shared" si="6"/>
        <v>-0.1863534078340135</v>
      </c>
      <c r="G185" s="31"/>
    </row>
    <row r="186" spans="1:7" ht="12.75" customHeight="1">
      <c r="A186" s="185">
        <v>19</v>
      </c>
      <c r="B186" s="35" t="s">
        <v>171</v>
      </c>
      <c r="C186" s="255">
        <v>51820</v>
      </c>
      <c r="D186" s="211">
        <v>43516</v>
      </c>
      <c r="E186" s="211">
        <f t="shared" si="7"/>
        <v>-8304</v>
      </c>
      <c r="F186" s="201">
        <f t="shared" si="6"/>
        <v>-0.1602470088768815</v>
      </c>
      <c r="G186" s="31"/>
    </row>
    <row r="187" spans="1:7" ht="12.75" customHeight="1">
      <c r="A187" s="185">
        <v>20</v>
      </c>
      <c r="B187" s="35" t="s">
        <v>167</v>
      </c>
      <c r="C187" s="255">
        <v>37185</v>
      </c>
      <c r="D187" s="211">
        <v>30811</v>
      </c>
      <c r="E187" s="211">
        <f t="shared" si="7"/>
        <v>-6374</v>
      </c>
      <c r="F187" s="201">
        <f t="shared" si="6"/>
        <v>-0.17141320424902515</v>
      </c>
      <c r="G187" s="31"/>
    </row>
    <row r="188" spans="1:7" ht="12.75" customHeight="1">
      <c r="A188" s="185">
        <v>21</v>
      </c>
      <c r="B188" s="35" t="s">
        <v>169</v>
      </c>
      <c r="C188" s="255">
        <v>7120</v>
      </c>
      <c r="D188" s="211">
        <v>6122</v>
      </c>
      <c r="E188" s="211">
        <f t="shared" si="7"/>
        <v>-998</v>
      </c>
      <c r="F188" s="201">
        <f t="shared" si="6"/>
        <v>-0.1401685393258427</v>
      </c>
      <c r="G188" s="31"/>
    </row>
    <row r="189" spans="1:7" ht="12.75" customHeight="1">
      <c r="A189" s="185">
        <v>22</v>
      </c>
      <c r="B189" s="35" t="s">
        <v>173</v>
      </c>
      <c r="C189" s="255">
        <v>55882</v>
      </c>
      <c r="D189" s="211">
        <v>45634</v>
      </c>
      <c r="E189" s="211">
        <f t="shared" si="7"/>
        <v>-10248</v>
      </c>
      <c r="F189" s="201">
        <f t="shared" si="6"/>
        <v>-0.18338642138792455</v>
      </c>
      <c r="G189" s="31"/>
    </row>
    <row r="190" spans="1:7" ht="12.75" customHeight="1">
      <c r="A190" s="185">
        <v>23</v>
      </c>
      <c r="B190" s="35" t="s">
        <v>164</v>
      </c>
      <c r="C190" s="255">
        <v>70393</v>
      </c>
      <c r="D190" s="211">
        <v>58787</v>
      </c>
      <c r="E190" s="211">
        <f t="shared" si="7"/>
        <v>-11606</v>
      </c>
      <c r="F190" s="201">
        <f t="shared" si="6"/>
        <v>-0.16487434830167771</v>
      </c>
      <c r="G190" s="31"/>
    </row>
    <row r="191" spans="1:7" ht="12.75" customHeight="1">
      <c r="A191" s="185">
        <v>24</v>
      </c>
      <c r="B191" s="35" t="s">
        <v>168</v>
      </c>
      <c r="C191" s="255">
        <v>70749</v>
      </c>
      <c r="D191" s="211">
        <v>61721</v>
      </c>
      <c r="E191" s="211">
        <f t="shared" si="7"/>
        <v>-9028</v>
      </c>
      <c r="F191" s="201">
        <f t="shared" si="6"/>
        <v>-0.1276060439016806</v>
      </c>
      <c r="G191" s="31"/>
    </row>
    <row r="192" spans="1:7" ht="12.75" customHeight="1">
      <c r="A192" s="185">
        <v>25</v>
      </c>
      <c r="B192" s="35" t="s">
        <v>163</v>
      </c>
      <c r="C192" s="255">
        <v>33991</v>
      </c>
      <c r="D192" s="211">
        <v>29252</v>
      </c>
      <c r="E192" s="211">
        <f t="shared" si="7"/>
        <v>-4739</v>
      </c>
      <c r="F192" s="201">
        <f t="shared" si="6"/>
        <v>-0.13941925803889266</v>
      </c>
      <c r="G192" s="31"/>
    </row>
    <row r="193" spans="1:7" ht="12.75" customHeight="1">
      <c r="A193" s="185">
        <v>26</v>
      </c>
      <c r="B193" s="35" t="s">
        <v>161</v>
      </c>
      <c r="C193" s="255">
        <v>8462</v>
      </c>
      <c r="D193" s="211">
        <v>7655</v>
      </c>
      <c r="E193" s="211">
        <f t="shared" si="7"/>
        <v>-807</v>
      </c>
      <c r="F193" s="201">
        <f t="shared" si="6"/>
        <v>-0.09536752540770503</v>
      </c>
      <c r="G193" s="31"/>
    </row>
    <row r="194" spans="1:7" ht="12.75" customHeight="1">
      <c r="A194" s="185">
        <v>27</v>
      </c>
      <c r="B194" s="35" t="s">
        <v>174</v>
      </c>
      <c r="C194" s="255">
        <v>35895</v>
      </c>
      <c r="D194" s="211">
        <v>30859</v>
      </c>
      <c r="E194" s="211">
        <f t="shared" si="7"/>
        <v>-5036</v>
      </c>
      <c r="F194" s="201">
        <f t="shared" si="6"/>
        <v>-0.14029809165621954</v>
      </c>
      <c r="G194" s="31"/>
    </row>
    <row r="195" spans="1:7" ht="12.75" customHeight="1">
      <c r="A195" s="34"/>
      <c r="B195" s="1" t="s">
        <v>27</v>
      </c>
      <c r="C195" s="213">
        <v>1100979</v>
      </c>
      <c r="D195" s="212">
        <v>925641</v>
      </c>
      <c r="E195" s="256">
        <f t="shared" si="7"/>
        <v>-175338</v>
      </c>
      <c r="F195" s="140">
        <f t="shared" si="6"/>
        <v>-0.1592564435833926</v>
      </c>
      <c r="G195" s="31"/>
    </row>
    <row r="196" spans="1:7" ht="12.75" customHeight="1">
      <c r="A196" s="40"/>
      <c r="B196" s="2"/>
      <c r="C196" s="44"/>
      <c r="D196" s="45"/>
      <c r="E196" s="46"/>
      <c r="F196" s="38"/>
      <c r="G196" s="31"/>
    </row>
    <row r="197" spans="1:7" ht="12.75" customHeight="1">
      <c r="A197" s="25"/>
      <c r="B197" s="32"/>
      <c r="C197" s="32"/>
      <c r="D197" s="32"/>
      <c r="E197" s="32"/>
      <c r="G197" s="31"/>
    </row>
    <row r="198" spans="1:7" ht="12.75" customHeight="1">
      <c r="A198" s="323" t="s">
        <v>254</v>
      </c>
      <c r="B198" s="323"/>
      <c r="C198" s="323"/>
      <c r="D198" s="323"/>
      <c r="E198" s="323"/>
      <c r="F198" s="323"/>
      <c r="G198" s="323"/>
    </row>
    <row r="199" spans="1:7" ht="69.75" customHeight="1">
      <c r="A199" s="16" t="s">
        <v>20</v>
      </c>
      <c r="B199" s="16" t="s">
        <v>21</v>
      </c>
      <c r="C199" s="16" t="s">
        <v>207</v>
      </c>
      <c r="D199" s="16" t="s">
        <v>98</v>
      </c>
      <c r="E199" s="29" t="s">
        <v>6</v>
      </c>
      <c r="F199" s="16" t="s">
        <v>28</v>
      </c>
      <c r="G199" s="31"/>
    </row>
    <row r="200" spans="1:7" ht="12.75" customHeight="1">
      <c r="A200" s="16">
        <v>1</v>
      </c>
      <c r="B200" s="16">
        <v>2</v>
      </c>
      <c r="C200" s="16">
        <v>3</v>
      </c>
      <c r="D200" s="16">
        <v>4</v>
      </c>
      <c r="E200" s="16" t="s">
        <v>29</v>
      </c>
      <c r="F200" s="16">
        <v>6</v>
      </c>
      <c r="G200" s="31"/>
    </row>
    <row r="201" spans="1:7" ht="12.75" customHeight="1">
      <c r="A201" s="18">
        <v>1</v>
      </c>
      <c r="B201" s="35" t="s">
        <v>181</v>
      </c>
      <c r="C201" s="215">
        <v>49042</v>
      </c>
      <c r="D201" s="211">
        <v>47416</v>
      </c>
      <c r="E201" s="215">
        <f>D201-C201</f>
        <v>-1626</v>
      </c>
      <c r="F201" s="141">
        <f>E201/C201</f>
        <v>-0.03315525467966233</v>
      </c>
      <c r="G201" s="31"/>
    </row>
    <row r="202" spans="1:7" ht="12.75" customHeight="1">
      <c r="A202" s="18">
        <v>2</v>
      </c>
      <c r="B202" s="35" t="s">
        <v>159</v>
      </c>
      <c r="C202" s="215">
        <v>103342</v>
      </c>
      <c r="D202" s="211">
        <v>93776</v>
      </c>
      <c r="E202" s="215">
        <f aca="true" t="shared" si="8" ref="E202:E228">D202-C202</f>
        <v>-9566</v>
      </c>
      <c r="F202" s="141">
        <f aca="true" t="shared" si="9" ref="F202:F227">E202/C202</f>
        <v>-0.09256642991232994</v>
      </c>
      <c r="G202" s="31"/>
    </row>
    <row r="203" spans="1:7" ht="12.75" customHeight="1">
      <c r="A203" s="18">
        <v>3</v>
      </c>
      <c r="B203" s="35" t="s">
        <v>179</v>
      </c>
      <c r="C203" s="215">
        <v>67368</v>
      </c>
      <c r="D203" s="211">
        <v>61949</v>
      </c>
      <c r="E203" s="215">
        <f t="shared" si="8"/>
        <v>-5419</v>
      </c>
      <c r="F203" s="141">
        <f t="shared" si="9"/>
        <v>-0.08043878399239995</v>
      </c>
      <c r="G203" s="31"/>
    </row>
    <row r="204" spans="1:7" ht="12.75" customHeight="1">
      <c r="A204" s="18">
        <v>4</v>
      </c>
      <c r="B204" s="35" t="s">
        <v>162</v>
      </c>
      <c r="C204" s="215">
        <v>63361</v>
      </c>
      <c r="D204" s="211">
        <v>58625</v>
      </c>
      <c r="E204" s="215">
        <f t="shared" si="8"/>
        <v>-4736</v>
      </c>
      <c r="F204" s="141">
        <f t="shared" si="9"/>
        <v>-0.07474629503953537</v>
      </c>
      <c r="G204" s="31"/>
    </row>
    <row r="205" spans="1:7" ht="12.75" customHeight="1">
      <c r="A205" s="18">
        <v>5</v>
      </c>
      <c r="B205" s="35" t="s">
        <v>176</v>
      </c>
      <c r="C205" s="215">
        <v>67947</v>
      </c>
      <c r="D205" s="211">
        <v>60746</v>
      </c>
      <c r="E205" s="215">
        <f t="shared" si="8"/>
        <v>-7201</v>
      </c>
      <c r="F205" s="141">
        <f t="shared" si="9"/>
        <v>-0.1059796606178345</v>
      </c>
      <c r="G205" s="31"/>
    </row>
    <row r="206" spans="1:7" ht="12.75" customHeight="1">
      <c r="A206" s="18">
        <v>6</v>
      </c>
      <c r="B206" s="35" t="s">
        <v>178</v>
      </c>
      <c r="C206" s="215">
        <v>27484</v>
      </c>
      <c r="D206" s="211">
        <v>29428</v>
      </c>
      <c r="E206" s="215">
        <f t="shared" si="8"/>
        <v>1944</v>
      </c>
      <c r="F206" s="141">
        <f t="shared" si="9"/>
        <v>0.07073206229078736</v>
      </c>
      <c r="G206" s="31"/>
    </row>
    <row r="207" spans="1:7" ht="12.75" customHeight="1">
      <c r="A207" s="18">
        <v>7</v>
      </c>
      <c r="B207" s="35" t="s">
        <v>165</v>
      </c>
      <c r="C207" s="215">
        <v>135600</v>
      </c>
      <c r="D207" s="211">
        <v>120101</v>
      </c>
      <c r="E207" s="215">
        <f t="shared" si="8"/>
        <v>-15499</v>
      </c>
      <c r="F207" s="141">
        <f t="shared" si="9"/>
        <v>-0.11429941002949852</v>
      </c>
      <c r="G207" s="31"/>
    </row>
    <row r="208" spans="1:7" ht="12.75" customHeight="1">
      <c r="A208" s="18">
        <v>8</v>
      </c>
      <c r="B208" s="35" t="s">
        <v>177</v>
      </c>
      <c r="C208" s="215">
        <v>25263</v>
      </c>
      <c r="D208" s="211">
        <v>23435</v>
      </c>
      <c r="E208" s="215">
        <f t="shared" si="8"/>
        <v>-1828</v>
      </c>
      <c r="F208" s="141">
        <f t="shared" si="9"/>
        <v>-0.07235878557574318</v>
      </c>
      <c r="G208" s="31"/>
    </row>
    <row r="209" spans="1:8" ht="12.75" customHeight="1">
      <c r="A209" s="18">
        <v>9</v>
      </c>
      <c r="B209" s="35" t="s">
        <v>160</v>
      </c>
      <c r="C209" s="215">
        <v>47209</v>
      </c>
      <c r="D209" s="211">
        <v>43462</v>
      </c>
      <c r="E209" s="215">
        <f t="shared" si="8"/>
        <v>-3747</v>
      </c>
      <c r="F209" s="141">
        <f t="shared" si="9"/>
        <v>-0.07937045902264399</v>
      </c>
      <c r="G209" s="31"/>
      <c r="H209" s="10" t="s">
        <v>12</v>
      </c>
    </row>
    <row r="210" spans="1:7" ht="12.75" customHeight="1">
      <c r="A210" s="18">
        <v>10</v>
      </c>
      <c r="B210" s="35" t="s">
        <v>175</v>
      </c>
      <c r="C210" s="215">
        <v>58156</v>
      </c>
      <c r="D210" s="211">
        <v>54580</v>
      </c>
      <c r="E210" s="215">
        <f t="shared" si="8"/>
        <v>-3576</v>
      </c>
      <c r="F210" s="141">
        <f t="shared" si="9"/>
        <v>-0.06148978609257858</v>
      </c>
      <c r="G210" s="31"/>
    </row>
    <row r="211" spans="1:7" ht="12.75" customHeight="1">
      <c r="A211" s="18">
        <v>11</v>
      </c>
      <c r="B211" s="35" t="s">
        <v>180</v>
      </c>
      <c r="C211" s="215">
        <v>45778</v>
      </c>
      <c r="D211" s="211">
        <v>46240</v>
      </c>
      <c r="E211" s="215">
        <f t="shared" si="8"/>
        <v>462</v>
      </c>
      <c r="F211" s="141">
        <f t="shared" si="9"/>
        <v>0.010092184018524183</v>
      </c>
      <c r="G211" s="31"/>
    </row>
    <row r="212" spans="1:7" ht="12.75" customHeight="1">
      <c r="A212" s="18">
        <v>12</v>
      </c>
      <c r="B212" s="35" t="s">
        <v>170</v>
      </c>
      <c r="C212" s="215">
        <v>101215</v>
      </c>
      <c r="D212" s="211">
        <v>88137</v>
      </c>
      <c r="E212" s="215">
        <f t="shared" si="8"/>
        <v>-13078</v>
      </c>
      <c r="F212" s="141">
        <f t="shared" si="9"/>
        <v>-0.12921009731759125</v>
      </c>
      <c r="G212" s="31"/>
    </row>
    <row r="213" spans="1:7" ht="12.75" customHeight="1">
      <c r="A213" s="18">
        <v>13</v>
      </c>
      <c r="B213" s="35" t="s">
        <v>157</v>
      </c>
      <c r="C213" s="215">
        <v>60999</v>
      </c>
      <c r="D213" s="211">
        <v>63073</v>
      </c>
      <c r="E213" s="215">
        <f t="shared" si="8"/>
        <v>2074</v>
      </c>
      <c r="F213" s="141">
        <f t="shared" si="9"/>
        <v>0.03400055738618666</v>
      </c>
      <c r="G213" s="31"/>
    </row>
    <row r="214" spans="1:8" s="214" customFormat="1" ht="12.75" customHeight="1">
      <c r="A214" s="185">
        <v>14</v>
      </c>
      <c r="B214" s="194" t="s">
        <v>183</v>
      </c>
      <c r="C214" s="211">
        <v>51700</v>
      </c>
      <c r="D214" s="211">
        <v>51154</v>
      </c>
      <c r="E214" s="211">
        <f t="shared" si="8"/>
        <v>-546</v>
      </c>
      <c r="F214" s="201">
        <f t="shared" si="9"/>
        <v>-0.010560928433268859</v>
      </c>
      <c r="G214" s="240"/>
      <c r="H214" s="187"/>
    </row>
    <row r="215" spans="1:8" ht="12.75" customHeight="1">
      <c r="A215" s="185">
        <v>15</v>
      </c>
      <c r="B215" s="194" t="s">
        <v>166</v>
      </c>
      <c r="C215" s="211">
        <v>72620</v>
      </c>
      <c r="D215" s="211">
        <v>67462</v>
      </c>
      <c r="E215" s="211">
        <f t="shared" si="8"/>
        <v>-5158</v>
      </c>
      <c r="F215" s="201">
        <f t="shared" si="9"/>
        <v>-0.07102726521619389</v>
      </c>
      <c r="G215" s="240"/>
      <c r="H215" s="187"/>
    </row>
    <row r="216" spans="1:8" s="214" customFormat="1" ht="12.75" customHeight="1">
      <c r="A216" s="185">
        <v>16</v>
      </c>
      <c r="B216" s="194" t="s">
        <v>158</v>
      </c>
      <c r="C216" s="211">
        <v>48943</v>
      </c>
      <c r="D216" s="211">
        <v>48421</v>
      </c>
      <c r="E216" s="211">
        <f t="shared" si="8"/>
        <v>-522</v>
      </c>
      <c r="F216" s="201">
        <f t="shared" si="9"/>
        <v>-0.010665467993380055</v>
      </c>
      <c r="G216" s="240"/>
      <c r="H216" s="187"/>
    </row>
    <row r="217" spans="1:8" ht="12.75" customHeight="1">
      <c r="A217" s="185">
        <v>17</v>
      </c>
      <c r="B217" s="194" t="s">
        <v>172</v>
      </c>
      <c r="C217" s="211">
        <v>69557</v>
      </c>
      <c r="D217" s="211">
        <v>66276</v>
      </c>
      <c r="E217" s="211">
        <f t="shared" si="8"/>
        <v>-3281</v>
      </c>
      <c r="F217" s="201">
        <f t="shared" si="9"/>
        <v>-0.047169946949983464</v>
      </c>
      <c r="G217" s="240"/>
      <c r="H217" s="187"/>
    </row>
    <row r="218" spans="1:8" s="214" customFormat="1" ht="12.75" customHeight="1">
      <c r="A218" s="185">
        <v>18</v>
      </c>
      <c r="B218" s="194" t="s">
        <v>184</v>
      </c>
      <c r="C218" s="211">
        <v>38993</v>
      </c>
      <c r="D218" s="211">
        <v>35817</v>
      </c>
      <c r="E218" s="211">
        <f t="shared" si="8"/>
        <v>-3176</v>
      </c>
      <c r="F218" s="201">
        <f t="shared" si="9"/>
        <v>-0.08145051675941836</v>
      </c>
      <c r="G218" s="240"/>
      <c r="H218" s="187"/>
    </row>
    <row r="219" spans="1:8" ht="12.75" customHeight="1">
      <c r="A219" s="185">
        <v>19</v>
      </c>
      <c r="B219" s="194" t="s">
        <v>171</v>
      </c>
      <c r="C219" s="211">
        <v>74017</v>
      </c>
      <c r="D219" s="211">
        <v>67502</v>
      </c>
      <c r="E219" s="211">
        <f t="shared" si="8"/>
        <v>-6515</v>
      </c>
      <c r="F219" s="201">
        <f t="shared" si="9"/>
        <v>-0.08802031965629517</v>
      </c>
      <c r="G219" s="240"/>
      <c r="H219" s="187"/>
    </row>
    <row r="220" spans="1:8" ht="12.75" customHeight="1">
      <c r="A220" s="185">
        <v>20</v>
      </c>
      <c r="B220" s="194" t="s">
        <v>167</v>
      </c>
      <c r="C220" s="211">
        <v>62905</v>
      </c>
      <c r="D220" s="211">
        <v>56439</v>
      </c>
      <c r="E220" s="211">
        <f t="shared" si="8"/>
        <v>-6466</v>
      </c>
      <c r="F220" s="201">
        <f t="shared" si="9"/>
        <v>-0.10278992130991177</v>
      </c>
      <c r="G220" s="240"/>
      <c r="H220" s="187"/>
    </row>
    <row r="221" spans="1:8" ht="12.75" customHeight="1">
      <c r="A221" s="185">
        <v>21</v>
      </c>
      <c r="B221" s="194" t="s">
        <v>169</v>
      </c>
      <c r="C221" s="211">
        <v>14868</v>
      </c>
      <c r="D221" s="211">
        <v>13916</v>
      </c>
      <c r="E221" s="211">
        <f t="shared" si="8"/>
        <v>-952</v>
      </c>
      <c r="F221" s="201">
        <f t="shared" si="9"/>
        <v>-0.064030131826742</v>
      </c>
      <c r="G221" s="240"/>
      <c r="H221" s="187"/>
    </row>
    <row r="222" spans="1:8" ht="12.75" customHeight="1">
      <c r="A222" s="185">
        <v>22</v>
      </c>
      <c r="B222" s="194" t="s">
        <v>173</v>
      </c>
      <c r="C222" s="211">
        <v>78355</v>
      </c>
      <c r="D222" s="211">
        <v>73672</v>
      </c>
      <c r="E222" s="211">
        <f t="shared" si="8"/>
        <v>-4683</v>
      </c>
      <c r="F222" s="201">
        <f t="shared" si="9"/>
        <v>-0.0597664475783294</v>
      </c>
      <c r="G222" s="240"/>
      <c r="H222" s="187"/>
    </row>
    <row r="223" spans="1:8" s="214" customFormat="1" ht="12.75" customHeight="1">
      <c r="A223" s="185">
        <v>23</v>
      </c>
      <c r="B223" s="194" t="s">
        <v>164</v>
      </c>
      <c r="C223" s="211">
        <v>94332</v>
      </c>
      <c r="D223" s="211">
        <v>86829</v>
      </c>
      <c r="E223" s="211">
        <f t="shared" si="8"/>
        <v>-7503</v>
      </c>
      <c r="F223" s="201">
        <f t="shared" si="9"/>
        <v>-0.07953822668871645</v>
      </c>
      <c r="G223" s="240"/>
      <c r="H223" s="187"/>
    </row>
    <row r="224" spans="1:7" ht="12.75" customHeight="1">
      <c r="A224" s="18">
        <v>24</v>
      </c>
      <c r="B224" s="35" t="s">
        <v>168</v>
      </c>
      <c r="C224" s="215">
        <v>103796</v>
      </c>
      <c r="D224" s="211">
        <v>100914</v>
      </c>
      <c r="E224" s="215">
        <f t="shared" si="8"/>
        <v>-2882</v>
      </c>
      <c r="F224" s="141">
        <f t="shared" si="9"/>
        <v>-0.027766002543450616</v>
      </c>
      <c r="G224" s="31"/>
    </row>
    <row r="225" spans="1:7" ht="12.75" customHeight="1">
      <c r="A225" s="18">
        <v>25</v>
      </c>
      <c r="B225" s="35" t="s">
        <v>163</v>
      </c>
      <c r="C225" s="215">
        <v>54657</v>
      </c>
      <c r="D225" s="211">
        <v>49206</v>
      </c>
      <c r="E225" s="215">
        <f t="shared" si="8"/>
        <v>-5451</v>
      </c>
      <c r="F225" s="141">
        <f t="shared" si="9"/>
        <v>-0.09973105000274439</v>
      </c>
      <c r="G225" s="31"/>
    </row>
    <row r="226" spans="1:7" ht="12.75" customHeight="1">
      <c r="A226" s="18">
        <v>26</v>
      </c>
      <c r="B226" s="35" t="s">
        <v>161</v>
      </c>
      <c r="C226" s="215">
        <v>24668</v>
      </c>
      <c r="D226" s="211">
        <v>26157</v>
      </c>
      <c r="E226" s="215">
        <f t="shared" si="8"/>
        <v>1489</v>
      </c>
      <c r="F226" s="141">
        <f t="shared" si="9"/>
        <v>0.060361602075563486</v>
      </c>
      <c r="G226" s="31"/>
    </row>
    <row r="227" spans="1:7" ht="12.75" customHeight="1">
      <c r="A227" s="18">
        <v>27</v>
      </c>
      <c r="B227" s="35" t="s">
        <v>174</v>
      </c>
      <c r="C227" s="215">
        <v>57825</v>
      </c>
      <c r="D227" s="211">
        <v>53217</v>
      </c>
      <c r="E227" s="215">
        <f t="shared" si="8"/>
        <v>-4608</v>
      </c>
      <c r="F227" s="141">
        <f t="shared" si="9"/>
        <v>-0.0796887159533074</v>
      </c>
      <c r="G227" s="31"/>
    </row>
    <row r="228" spans="1:7" ht="12.75" customHeight="1">
      <c r="A228" s="34"/>
      <c r="B228" s="1" t="s">
        <v>27</v>
      </c>
      <c r="C228" s="212">
        <v>1700000</v>
      </c>
      <c r="D228" s="212">
        <v>1587950</v>
      </c>
      <c r="E228" s="212">
        <f t="shared" si="8"/>
        <v>-112050</v>
      </c>
      <c r="F228" s="140">
        <f>E228/C228</f>
        <v>-0.06591176470588235</v>
      </c>
      <c r="G228" s="31"/>
    </row>
    <row r="229" spans="1:7" ht="12.75" customHeight="1">
      <c r="A229" s="25"/>
      <c r="B229" s="36"/>
      <c r="C229" s="37"/>
      <c r="D229" s="37"/>
      <c r="E229" s="37"/>
      <c r="F229" s="38"/>
      <c r="G229" s="31"/>
    </row>
    <row r="230" spans="1:7" ht="12.75" customHeight="1">
      <c r="A230" s="323" t="s">
        <v>208</v>
      </c>
      <c r="B230" s="323"/>
      <c r="C230" s="323"/>
      <c r="D230" s="323"/>
      <c r="E230" s="323"/>
      <c r="F230" s="323"/>
      <c r="G230" s="31"/>
    </row>
    <row r="231" spans="1:7" ht="70.5" customHeight="1">
      <c r="A231" s="16" t="s">
        <v>20</v>
      </c>
      <c r="B231" s="16" t="s">
        <v>21</v>
      </c>
      <c r="C231" s="16" t="s">
        <v>209</v>
      </c>
      <c r="D231" s="16" t="s">
        <v>98</v>
      </c>
      <c r="E231" s="29" t="s">
        <v>6</v>
      </c>
      <c r="F231" s="16" t="s">
        <v>28</v>
      </c>
      <c r="G231" s="31"/>
    </row>
    <row r="232" spans="1:7" ht="12.75" customHeight="1">
      <c r="A232" s="16">
        <v>1</v>
      </c>
      <c r="B232" s="16">
        <v>2</v>
      </c>
      <c r="C232" s="16">
        <v>3</v>
      </c>
      <c r="D232" s="16">
        <v>4</v>
      </c>
      <c r="E232" s="16" t="s">
        <v>29</v>
      </c>
      <c r="F232" s="16">
        <v>6</v>
      </c>
      <c r="G232" s="31"/>
    </row>
    <row r="233" spans="1:7" ht="12.75" customHeight="1">
      <c r="A233" s="185">
        <v>1</v>
      </c>
      <c r="B233" s="35" t="s">
        <v>181</v>
      </c>
      <c r="C233" s="255">
        <v>33105</v>
      </c>
      <c r="D233" s="211">
        <v>30054</v>
      </c>
      <c r="E233" s="211">
        <f>D233-C233</f>
        <v>-3051</v>
      </c>
      <c r="F233" s="201">
        <f aca="true" t="shared" si="10" ref="F233:F259">E233/C233</f>
        <v>-0.092161304938831</v>
      </c>
      <c r="G233" s="31"/>
    </row>
    <row r="234" spans="1:7" ht="12.75" customHeight="1">
      <c r="A234" s="185">
        <v>2</v>
      </c>
      <c r="B234" s="35" t="s">
        <v>159</v>
      </c>
      <c r="C234" s="255">
        <v>70521</v>
      </c>
      <c r="D234" s="211">
        <v>58013</v>
      </c>
      <c r="E234" s="211">
        <f aca="true" t="shared" si="11" ref="E234:E260">D234-C234</f>
        <v>-12508</v>
      </c>
      <c r="F234" s="201">
        <f t="shared" si="10"/>
        <v>-0.17736560740772253</v>
      </c>
      <c r="G234" s="31"/>
    </row>
    <row r="235" spans="1:7" ht="12.75" customHeight="1">
      <c r="A235" s="185">
        <v>3</v>
      </c>
      <c r="B235" s="35" t="s">
        <v>179</v>
      </c>
      <c r="C235" s="255">
        <v>38566</v>
      </c>
      <c r="D235" s="211">
        <v>32086</v>
      </c>
      <c r="E235" s="211">
        <f t="shared" si="11"/>
        <v>-6480</v>
      </c>
      <c r="F235" s="201">
        <f t="shared" si="10"/>
        <v>-0.16802364777264947</v>
      </c>
      <c r="G235" s="31"/>
    </row>
    <row r="236" spans="1:7" ht="12.75" customHeight="1">
      <c r="A236" s="185">
        <v>4</v>
      </c>
      <c r="B236" s="35" t="s">
        <v>162</v>
      </c>
      <c r="C236" s="255">
        <v>35441</v>
      </c>
      <c r="D236" s="211">
        <v>28984</v>
      </c>
      <c r="E236" s="211">
        <f t="shared" si="11"/>
        <v>-6457</v>
      </c>
      <c r="F236" s="201">
        <f t="shared" si="10"/>
        <v>-0.18219011878897323</v>
      </c>
      <c r="G236" s="31"/>
    </row>
    <row r="237" spans="1:7" ht="12.75" customHeight="1">
      <c r="A237" s="185">
        <v>5</v>
      </c>
      <c r="B237" s="35" t="s">
        <v>176</v>
      </c>
      <c r="C237" s="255">
        <v>45032</v>
      </c>
      <c r="D237" s="211">
        <v>37903</v>
      </c>
      <c r="E237" s="211">
        <f t="shared" si="11"/>
        <v>-7129</v>
      </c>
      <c r="F237" s="201">
        <f t="shared" si="10"/>
        <v>-0.15830964647361875</v>
      </c>
      <c r="G237" s="31"/>
    </row>
    <row r="238" spans="1:7" ht="12.75" customHeight="1">
      <c r="A238" s="185">
        <v>6</v>
      </c>
      <c r="B238" s="35" t="s">
        <v>178</v>
      </c>
      <c r="C238" s="255">
        <v>10458</v>
      </c>
      <c r="D238" s="211">
        <v>10853</v>
      </c>
      <c r="E238" s="211">
        <f t="shared" si="11"/>
        <v>395</v>
      </c>
      <c r="F238" s="201">
        <f t="shared" si="10"/>
        <v>0.03777012813157391</v>
      </c>
      <c r="G238" s="31"/>
    </row>
    <row r="239" spans="1:7" ht="12.75" customHeight="1">
      <c r="A239" s="185">
        <v>7</v>
      </c>
      <c r="B239" s="35" t="s">
        <v>165</v>
      </c>
      <c r="C239" s="255">
        <v>92301</v>
      </c>
      <c r="D239" s="211">
        <v>72512</v>
      </c>
      <c r="E239" s="211">
        <f t="shared" si="11"/>
        <v>-19789</v>
      </c>
      <c r="F239" s="201">
        <f t="shared" si="10"/>
        <v>-0.21439637707067097</v>
      </c>
      <c r="G239" s="31"/>
    </row>
    <row r="240" spans="1:7" ht="12.75" customHeight="1">
      <c r="A240" s="185">
        <v>8</v>
      </c>
      <c r="B240" s="35" t="s">
        <v>177</v>
      </c>
      <c r="C240" s="255">
        <v>10110</v>
      </c>
      <c r="D240" s="211">
        <v>10096</v>
      </c>
      <c r="E240" s="211">
        <f t="shared" si="11"/>
        <v>-14</v>
      </c>
      <c r="F240" s="201">
        <f t="shared" si="10"/>
        <v>-0.0013847675568743817</v>
      </c>
      <c r="G240" s="31"/>
    </row>
    <row r="241" spans="1:7" ht="12.75" customHeight="1">
      <c r="A241" s="185">
        <v>9</v>
      </c>
      <c r="B241" s="35" t="s">
        <v>160</v>
      </c>
      <c r="C241" s="255">
        <v>33009</v>
      </c>
      <c r="D241" s="211">
        <v>28848</v>
      </c>
      <c r="E241" s="211">
        <f t="shared" si="11"/>
        <v>-4161</v>
      </c>
      <c r="F241" s="201">
        <f t="shared" si="10"/>
        <v>-0.12605653003726255</v>
      </c>
      <c r="G241" s="31"/>
    </row>
    <row r="242" spans="1:7" ht="12.75" customHeight="1">
      <c r="A242" s="185">
        <v>10</v>
      </c>
      <c r="B242" s="35" t="s">
        <v>175</v>
      </c>
      <c r="C242" s="255">
        <v>43481</v>
      </c>
      <c r="D242" s="211">
        <v>36305</v>
      </c>
      <c r="E242" s="211">
        <f t="shared" si="11"/>
        <v>-7176</v>
      </c>
      <c r="F242" s="201">
        <f t="shared" si="10"/>
        <v>-0.16503760263103426</v>
      </c>
      <c r="G242" s="31"/>
    </row>
    <row r="243" spans="1:7" ht="12.75" customHeight="1">
      <c r="A243" s="185">
        <v>11</v>
      </c>
      <c r="B243" s="35" t="s">
        <v>180</v>
      </c>
      <c r="C243" s="255">
        <v>28352</v>
      </c>
      <c r="D243" s="211">
        <v>24324</v>
      </c>
      <c r="E243" s="211">
        <f t="shared" si="11"/>
        <v>-4028</v>
      </c>
      <c r="F243" s="201">
        <f t="shared" si="10"/>
        <v>-0.14207110609480814</v>
      </c>
      <c r="G243" s="31"/>
    </row>
    <row r="244" spans="1:7" ht="12.75" customHeight="1">
      <c r="A244" s="185">
        <v>12</v>
      </c>
      <c r="B244" s="35" t="s">
        <v>170</v>
      </c>
      <c r="C244" s="255">
        <v>73380</v>
      </c>
      <c r="D244" s="211">
        <v>54196</v>
      </c>
      <c r="E244" s="211">
        <f t="shared" si="11"/>
        <v>-19184</v>
      </c>
      <c r="F244" s="201">
        <f t="shared" si="10"/>
        <v>-0.26143363314254564</v>
      </c>
      <c r="G244" s="31"/>
    </row>
    <row r="245" spans="1:7" ht="12.75" customHeight="1">
      <c r="A245" s="185">
        <v>13</v>
      </c>
      <c r="B245" s="35" t="s">
        <v>157</v>
      </c>
      <c r="C245" s="255">
        <v>35780</v>
      </c>
      <c r="D245" s="211">
        <v>33714</v>
      </c>
      <c r="E245" s="211">
        <f t="shared" si="11"/>
        <v>-2066</v>
      </c>
      <c r="F245" s="201">
        <f t="shared" si="10"/>
        <v>-0.057741755170486304</v>
      </c>
      <c r="G245" s="31"/>
    </row>
    <row r="246" spans="1:8" s="214" customFormat="1" ht="12.75" customHeight="1">
      <c r="A246" s="185">
        <v>14</v>
      </c>
      <c r="B246" s="194" t="s">
        <v>183</v>
      </c>
      <c r="C246" s="255">
        <v>35646</v>
      </c>
      <c r="D246" s="211">
        <v>29236</v>
      </c>
      <c r="E246" s="211">
        <f t="shared" si="11"/>
        <v>-6410</v>
      </c>
      <c r="F246" s="201">
        <f t="shared" si="10"/>
        <v>-0.17982382314986253</v>
      </c>
      <c r="G246" s="240"/>
      <c r="H246" s="187"/>
    </row>
    <row r="247" spans="1:8" ht="12.75" customHeight="1">
      <c r="A247" s="185">
        <v>15</v>
      </c>
      <c r="B247" s="194" t="s">
        <v>166</v>
      </c>
      <c r="C247" s="255">
        <v>45524</v>
      </c>
      <c r="D247" s="211">
        <v>37154</v>
      </c>
      <c r="E247" s="211">
        <f t="shared" si="11"/>
        <v>-8370</v>
      </c>
      <c r="F247" s="201">
        <f t="shared" si="10"/>
        <v>-0.18385906335119936</v>
      </c>
      <c r="G247" s="240"/>
      <c r="H247" s="187"/>
    </row>
    <row r="248" spans="1:8" s="214" customFormat="1" ht="12.75" customHeight="1">
      <c r="A248" s="185">
        <v>16</v>
      </c>
      <c r="B248" s="194" t="s">
        <v>158</v>
      </c>
      <c r="C248" s="255">
        <v>29142</v>
      </c>
      <c r="D248" s="211">
        <v>26708</v>
      </c>
      <c r="E248" s="211">
        <f t="shared" si="11"/>
        <v>-2434</v>
      </c>
      <c r="F248" s="201">
        <f t="shared" si="10"/>
        <v>-0.08352206437444239</v>
      </c>
      <c r="G248" s="240"/>
      <c r="H248" s="187"/>
    </row>
    <row r="249" spans="1:8" ht="12.75" customHeight="1">
      <c r="A249" s="185">
        <v>17</v>
      </c>
      <c r="B249" s="194" t="s">
        <v>172</v>
      </c>
      <c r="C249" s="255">
        <v>46227</v>
      </c>
      <c r="D249" s="211">
        <v>38965</v>
      </c>
      <c r="E249" s="211">
        <f t="shared" si="11"/>
        <v>-7262</v>
      </c>
      <c r="F249" s="201">
        <f t="shared" si="10"/>
        <v>-0.1570943388063253</v>
      </c>
      <c r="G249" s="240"/>
      <c r="H249" s="187"/>
    </row>
    <row r="250" spans="1:8" s="214" customFormat="1" ht="12.75" customHeight="1">
      <c r="A250" s="185">
        <v>18</v>
      </c>
      <c r="B250" s="194" t="s">
        <v>184</v>
      </c>
      <c r="C250" s="255">
        <v>27477</v>
      </c>
      <c r="D250" s="211">
        <v>21333</v>
      </c>
      <c r="E250" s="211">
        <f t="shared" si="11"/>
        <v>-6144</v>
      </c>
      <c r="F250" s="201">
        <f t="shared" si="10"/>
        <v>-0.22360519707391638</v>
      </c>
      <c r="G250" s="240"/>
      <c r="H250" s="187"/>
    </row>
    <row r="251" spans="1:8" ht="12.75" customHeight="1">
      <c r="A251" s="185">
        <v>19</v>
      </c>
      <c r="B251" s="194" t="s">
        <v>171</v>
      </c>
      <c r="C251" s="255">
        <v>53336</v>
      </c>
      <c r="D251" s="211">
        <v>43516</v>
      </c>
      <c r="E251" s="211">
        <f t="shared" si="11"/>
        <v>-9820</v>
      </c>
      <c r="F251" s="201">
        <f t="shared" si="10"/>
        <v>-0.18411579421028948</v>
      </c>
      <c r="G251" s="240"/>
      <c r="H251" s="187"/>
    </row>
    <row r="252" spans="1:8" ht="12.75" customHeight="1">
      <c r="A252" s="185">
        <v>20</v>
      </c>
      <c r="B252" s="194" t="s">
        <v>167</v>
      </c>
      <c r="C252" s="255">
        <v>36436</v>
      </c>
      <c r="D252" s="211">
        <v>30811</v>
      </c>
      <c r="E252" s="211">
        <f t="shared" si="11"/>
        <v>-5625</v>
      </c>
      <c r="F252" s="201">
        <f t="shared" si="10"/>
        <v>-0.15438028323635963</v>
      </c>
      <c r="G252" s="240"/>
      <c r="H252" s="187" t="s">
        <v>12</v>
      </c>
    </row>
    <row r="253" spans="1:8" ht="12.75" customHeight="1">
      <c r="A253" s="185">
        <v>21</v>
      </c>
      <c r="B253" s="194" t="s">
        <v>169</v>
      </c>
      <c r="C253" s="255">
        <v>6451</v>
      </c>
      <c r="D253" s="211">
        <v>6122</v>
      </c>
      <c r="E253" s="211">
        <f t="shared" si="11"/>
        <v>-329</v>
      </c>
      <c r="F253" s="201">
        <f t="shared" si="10"/>
        <v>-0.0509998449852736</v>
      </c>
      <c r="G253" s="240"/>
      <c r="H253" s="187"/>
    </row>
    <row r="254" spans="1:8" ht="12.75" customHeight="1">
      <c r="A254" s="185">
        <v>22</v>
      </c>
      <c r="B254" s="194" t="s">
        <v>173</v>
      </c>
      <c r="C254" s="255">
        <v>55346</v>
      </c>
      <c r="D254" s="211">
        <v>45634</v>
      </c>
      <c r="E254" s="211">
        <f t="shared" si="11"/>
        <v>-9712</v>
      </c>
      <c r="F254" s="201">
        <f t="shared" si="10"/>
        <v>-0.17547790264879123</v>
      </c>
      <c r="G254" s="240"/>
      <c r="H254" s="187"/>
    </row>
    <row r="255" spans="1:8" s="214" customFormat="1" ht="12.75" customHeight="1">
      <c r="A255" s="185">
        <v>23</v>
      </c>
      <c r="B255" s="194" t="s">
        <v>164</v>
      </c>
      <c r="C255" s="255">
        <v>68598</v>
      </c>
      <c r="D255" s="211">
        <v>58787</v>
      </c>
      <c r="E255" s="211">
        <f t="shared" si="11"/>
        <v>-9811</v>
      </c>
      <c r="F255" s="201">
        <f t="shared" si="10"/>
        <v>-0.14302166243913816</v>
      </c>
      <c r="G255" s="240"/>
      <c r="H255" s="187"/>
    </row>
    <row r="256" spans="1:7" ht="12.75" customHeight="1">
      <c r="A256" s="185">
        <v>24</v>
      </c>
      <c r="B256" s="35" t="s">
        <v>168</v>
      </c>
      <c r="C256" s="255">
        <v>69043</v>
      </c>
      <c r="D256" s="211">
        <v>61721</v>
      </c>
      <c r="E256" s="211">
        <f t="shared" si="11"/>
        <v>-7322</v>
      </c>
      <c r="F256" s="201">
        <f t="shared" si="10"/>
        <v>-0.10604985299016555</v>
      </c>
      <c r="G256" s="31"/>
    </row>
    <row r="257" spans="1:7" ht="12.75" customHeight="1">
      <c r="A257" s="185">
        <v>25</v>
      </c>
      <c r="B257" s="35" t="s">
        <v>163</v>
      </c>
      <c r="C257" s="255">
        <v>33695</v>
      </c>
      <c r="D257" s="211">
        <v>29252</v>
      </c>
      <c r="E257" s="211">
        <f t="shared" si="11"/>
        <v>-4443</v>
      </c>
      <c r="F257" s="201">
        <f t="shared" si="10"/>
        <v>-0.13185932630954147</v>
      </c>
      <c r="G257" s="31"/>
    </row>
    <row r="258" spans="1:7" ht="12.75" customHeight="1">
      <c r="A258" s="185">
        <v>26</v>
      </c>
      <c r="B258" s="35" t="s">
        <v>161</v>
      </c>
      <c r="C258" s="255">
        <v>7860</v>
      </c>
      <c r="D258" s="211">
        <v>7655</v>
      </c>
      <c r="E258" s="211">
        <f t="shared" si="11"/>
        <v>-205</v>
      </c>
      <c r="F258" s="201">
        <f t="shared" si="10"/>
        <v>-0.02608142493638677</v>
      </c>
      <c r="G258" s="31"/>
    </row>
    <row r="259" spans="1:8" ht="12.75" customHeight="1">
      <c r="A259" s="185">
        <v>27</v>
      </c>
      <c r="B259" s="35" t="s">
        <v>174</v>
      </c>
      <c r="C259" s="255">
        <v>35683</v>
      </c>
      <c r="D259" s="211">
        <v>30859</v>
      </c>
      <c r="E259" s="211">
        <f t="shared" si="11"/>
        <v>-4824</v>
      </c>
      <c r="F259" s="201">
        <f t="shared" si="10"/>
        <v>-0.13519042681388896</v>
      </c>
      <c r="G259" s="31"/>
      <c r="H259" s="10" t="s">
        <v>12</v>
      </c>
    </row>
    <row r="260" spans="1:7" ht="12.75" customHeight="1">
      <c r="A260" s="185"/>
      <c r="B260" s="1" t="s">
        <v>27</v>
      </c>
      <c r="C260" s="213">
        <v>1100000</v>
      </c>
      <c r="D260" s="212">
        <v>925641</v>
      </c>
      <c r="E260" s="256">
        <f t="shared" si="11"/>
        <v>-174359</v>
      </c>
      <c r="F260" s="140">
        <f>E260/C260</f>
        <v>-0.15850818181818183</v>
      </c>
      <c r="G260" s="31"/>
    </row>
    <row r="261" spans="1:7" ht="12.75" customHeight="1">
      <c r="A261" s="40"/>
      <c r="B261" s="2"/>
      <c r="C261" s="142"/>
      <c r="D261" s="182"/>
      <c r="E261" s="182"/>
      <c r="F261" s="143"/>
      <c r="G261" s="31"/>
    </row>
    <row r="262" spans="1:8" ht="14.25">
      <c r="A262" s="47" t="s">
        <v>210</v>
      </c>
      <c r="B262" s="48"/>
      <c r="C262" s="48"/>
      <c r="D262" s="48"/>
      <c r="E262" s="48"/>
      <c r="F262" s="48"/>
      <c r="G262" s="48"/>
      <c r="H262" s="48"/>
    </row>
    <row r="263" spans="1:6" ht="46.5" customHeight="1">
      <c r="A263" s="86" t="s">
        <v>30</v>
      </c>
      <c r="B263" s="86" t="s">
        <v>31</v>
      </c>
      <c r="C263" s="126" t="s">
        <v>211</v>
      </c>
      <c r="D263" s="126" t="s">
        <v>212</v>
      </c>
      <c r="E263" s="86" t="s">
        <v>32</v>
      </c>
      <c r="F263" s="51"/>
    </row>
    <row r="264" spans="1:6" ht="13.5" customHeight="1">
      <c r="A264" s="49">
        <v>1</v>
      </c>
      <c r="B264" s="49">
        <v>2</v>
      </c>
      <c r="C264" s="50">
        <v>3</v>
      </c>
      <c r="D264" s="50">
        <v>4</v>
      </c>
      <c r="E264" s="49">
        <v>5</v>
      </c>
      <c r="F264" s="51"/>
    </row>
    <row r="265" spans="1:7" ht="12.75" customHeight="1">
      <c r="A265" s="18">
        <v>1</v>
      </c>
      <c r="B265" s="35" t="s">
        <v>181</v>
      </c>
      <c r="C265" s="211">
        <v>19715280</v>
      </c>
      <c r="D265" s="211">
        <v>17593786</v>
      </c>
      <c r="E265" s="201">
        <f aca="true" t="shared" si="12" ref="E265:E292">D265/C265</f>
        <v>0.892393412622088</v>
      </c>
      <c r="F265" s="142"/>
      <c r="G265" s="31"/>
    </row>
    <row r="266" spans="1:7" ht="12.75" customHeight="1">
      <c r="A266" s="18">
        <v>2</v>
      </c>
      <c r="B266" s="35" t="s">
        <v>159</v>
      </c>
      <c r="C266" s="211">
        <v>41727120</v>
      </c>
      <c r="D266" s="211">
        <v>34196908</v>
      </c>
      <c r="E266" s="201">
        <f t="shared" si="12"/>
        <v>0.8195367425309966</v>
      </c>
      <c r="F266" s="142" t="s">
        <v>12</v>
      </c>
      <c r="G266" s="31"/>
    </row>
    <row r="267" spans="1:7" ht="12.75" customHeight="1">
      <c r="A267" s="18">
        <v>3</v>
      </c>
      <c r="B267" s="35" t="s">
        <v>179</v>
      </c>
      <c r="C267" s="211">
        <v>25424160</v>
      </c>
      <c r="D267" s="211">
        <v>20848277</v>
      </c>
      <c r="E267" s="201">
        <f t="shared" si="12"/>
        <v>0.8200183211559399</v>
      </c>
      <c r="F267" s="142"/>
      <c r="G267" s="31"/>
    </row>
    <row r="268" spans="1:7" ht="12.75" customHeight="1">
      <c r="A268" s="18">
        <v>4</v>
      </c>
      <c r="B268" s="35" t="s">
        <v>162</v>
      </c>
      <c r="C268" s="211">
        <v>23712480</v>
      </c>
      <c r="D268" s="211">
        <v>19856962</v>
      </c>
      <c r="E268" s="201">
        <f t="shared" si="12"/>
        <v>0.8374055349756753</v>
      </c>
      <c r="F268" s="142"/>
      <c r="G268" s="31"/>
    </row>
    <row r="269" spans="1:7" ht="12.75" customHeight="1">
      <c r="A269" s="18">
        <v>5</v>
      </c>
      <c r="B269" s="35" t="s">
        <v>176</v>
      </c>
      <c r="C269" s="211">
        <v>27114960</v>
      </c>
      <c r="D269" s="211">
        <v>22226021</v>
      </c>
      <c r="E269" s="201">
        <f t="shared" si="12"/>
        <v>0.8196958800603062</v>
      </c>
      <c r="F269" s="142"/>
      <c r="G269" s="31"/>
    </row>
    <row r="270" spans="1:7" ht="12.75" customHeight="1">
      <c r="A270" s="18">
        <v>6</v>
      </c>
      <c r="B270" s="35" t="s">
        <v>178</v>
      </c>
      <c r="C270" s="211">
        <v>9106080</v>
      </c>
      <c r="D270" s="211">
        <v>7972836</v>
      </c>
      <c r="E270" s="201">
        <f t="shared" si="12"/>
        <v>0.8755508407569448</v>
      </c>
      <c r="F270" s="142"/>
      <c r="G270" s="31"/>
    </row>
    <row r="271" spans="1:7" ht="12.75" customHeight="1">
      <c r="A271" s="18">
        <v>7</v>
      </c>
      <c r="B271" s="35" t="s">
        <v>165</v>
      </c>
      <c r="C271" s="211">
        <v>54696240</v>
      </c>
      <c r="D271" s="211">
        <v>43002508</v>
      </c>
      <c r="E271" s="201">
        <f t="shared" si="12"/>
        <v>0.7862059256724045</v>
      </c>
      <c r="F271" s="142"/>
      <c r="G271" s="31"/>
    </row>
    <row r="272" spans="1:7" ht="12.75" customHeight="1">
      <c r="A272" s="18">
        <v>8</v>
      </c>
      <c r="B272" s="35" t="s">
        <v>177</v>
      </c>
      <c r="C272" s="211">
        <v>8489520</v>
      </c>
      <c r="D272" s="211">
        <v>7521032</v>
      </c>
      <c r="E272" s="201">
        <f t="shared" si="12"/>
        <v>0.885919580847916</v>
      </c>
      <c r="F272" s="142"/>
      <c r="G272" s="31"/>
    </row>
    <row r="273" spans="1:7" ht="12.75" customHeight="1">
      <c r="A273" s="18">
        <v>9</v>
      </c>
      <c r="B273" s="35" t="s">
        <v>160</v>
      </c>
      <c r="C273" s="211">
        <v>19252320</v>
      </c>
      <c r="D273" s="211">
        <v>16529816</v>
      </c>
      <c r="E273" s="201">
        <f t="shared" si="12"/>
        <v>0.8585882636482253</v>
      </c>
      <c r="F273" s="142"/>
      <c r="G273" s="31"/>
    </row>
    <row r="274" spans="1:7" ht="12.75" customHeight="1">
      <c r="A274" s="18">
        <v>10</v>
      </c>
      <c r="B274" s="35" t="s">
        <v>175</v>
      </c>
      <c r="C274" s="211">
        <v>24392880</v>
      </c>
      <c r="D274" s="211">
        <v>20666951</v>
      </c>
      <c r="E274" s="201">
        <f t="shared" si="12"/>
        <v>0.8472534198503826</v>
      </c>
      <c r="F274" s="142"/>
      <c r="G274" s="31"/>
    </row>
    <row r="275" spans="1:7" ht="12.75" customHeight="1">
      <c r="A275" s="18">
        <v>11</v>
      </c>
      <c r="B275" s="35" t="s">
        <v>180</v>
      </c>
      <c r="C275" s="211">
        <v>17791200</v>
      </c>
      <c r="D275" s="211">
        <v>16095654</v>
      </c>
      <c r="E275" s="201">
        <f t="shared" si="12"/>
        <v>0.9046974908943748</v>
      </c>
      <c r="F275" s="142"/>
      <c r="G275" s="31"/>
    </row>
    <row r="276" spans="1:7" ht="12.75" customHeight="1">
      <c r="A276" s="18">
        <v>12</v>
      </c>
      <c r="B276" s="35" t="s">
        <v>170</v>
      </c>
      <c r="C276" s="211">
        <v>41902800</v>
      </c>
      <c r="D276" s="211">
        <v>31692686</v>
      </c>
      <c r="E276" s="201">
        <f t="shared" si="12"/>
        <v>0.7563381444676728</v>
      </c>
      <c r="F276" s="142"/>
      <c r="G276" s="31"/>
    </row>
    <row r="277" spans="1:7" ht="12.75" customHeight="1">
      <c r="A277" s="18">
        <v>13</v>
      </c>
      <c r="B277" s="35" t="s">
        <v>157</v>
      </c>
      <c r="C277" s="211">
        <v>23226960</v>
      </c>
      <c r="D277" s="211">
        <v>21209538</v>
      </c>
      <c r="E277" s="201">
        <f t="shared" si="12"/>
        <v>0.9131430888932517</v>
      </c>
      <c r="F277" s="142"/>
      <c r="G277" s="31"/>
    </row>
    <row r="278" spans="1:7" ht="12.75" customHeight="1">
      <c r="A278" s="18">
        <v>14</v>
      </c>
      <c r="B278" s="35" t="s">
        <v>183</v>
      </c>
      <c r="C278" s="211">
        <v>20963040</v>
      </c>
      <c r="D278" s="211">
        <v>18453113</v>
      </c>
      <c r="E278" s="201">
        <f t="shared" si="12"/>
        <v>0.8802689400010686</v>
      </c>
      <c r="F278" s="142"/>
      <c r="G278" s="31"/>
    </row>
    <row r="279" spans="1:7" ht="12.75" customHeight="1">
      <c r="A279" s="18">
        <v>15</v>
      </c>
      <c r="B279" s="35" t="s">
        <v>166</v>
      </c>
      <c r="C279" s="211">
        <v>28354560</v>
      </c>
      <c r="D279" s="211">
        <v>23201403</v>
      </c>
      <c r="E279" s="201">
        <f t="shared" si="12"/>
        <v>0.8182600259005959</v>
      </c>
      <c r="F279" s="142"/>
      <c r="G279" s="31"/>
    </row>
    <row r="280" spans="1:7" ht="12.75" customHeight="1">
      <c r="A280" s="18">
        <v>16</v>
      </c>
      <c r="B280" s="35" t="s">
        <v>158</v>
      </c>
      <c r="C280" s="211">
        <v>18740400</v>
      </c>
      <c r="D280" s="211">
        <v>17064346</v>
      </c>
      <c r="E280" s="201">
        <f t="shared" si="12"/>
        <v>0.9105646624405028</v>
      </c>
      <c r="F280" s="142"/>
      <c r="G280" s="31"/>
    </row>
    <row r="281" spans="1:7" ht="12.75" customHeight="1">
      <c r="A281" s="18">
        <v>17</v>
      </c>
      <c r="B281" s="35" t="s">
        <v>172</v>
      </c>
      <c r="C281" s="211">
        <v>27788160</v>
      </c>
      <c r="D281" s="211">
        <v>23924643</v>
      </c>
      <c r="E281" s="201">
        <f t="shared" si="12"/>
        <v>0.8609653535894424</v>
      </c>
      <c r="F281" s="142"/>
      <c r="G281" s="31" t="s">
        <v>12</v>
      </c>
    </row>
    <row r="282" spans="1:7" ht="12.75" customHeight="1">
      <c r="A282" s="18">
        <v>18</v>
      </c>
      <c r="B282" s="35" t="s">
        <v>184</v>
      </c>
      <c r="C282" s="211">
        <v>15952800</v>
      </c>
      <c r="D282" s="211">
        <v>12622533</v>
      </c>
      <c r="E282" s="201">
        <f t="shared" si="12"/>
        <v>0.7912424778095382</v>
      </c>
      <c r="F282" s="142"/>
      <c r="G282" s="31"/>
    </row>
    <row r="283" spans="1:7" ht="12.75" customHeight="1">
      <c r="A283" s="18">
        <v>19</v>
      </c>
      <c r="B283" s="35" t="s">
        <v>171</v>
      </c>
      <c r="C283" s="211">
        <v>30564720</v>
      </c>
      <c r="D283" s="211">
        <v>25505696</v>
      </c>
      <c r="E283" s="201">
        <f t="shared" si="12"/>
        <v>0.8344815853048875</v>
      </c>
      <c r="F283" s="142"/>
      <c r="G283" s="31" t="s">
        <v>12</v>
      </c>
    </row>
    <row r="284" spans="1:7" ht="12.75" customHeight="1">
      <c r="A284" s="18">
        <v>20</v>
      </c>
      <c r="B284" s="35" t="s">
        <v>167</v>
      </c>
      <c r="C284" s="211">
        <v>23841840</v>
      </c>
      <c r="D284" s="211">
        <v>19467222</v>
      </c>
      <c r="E284" s="201">
        <f t="shared" si="12"/>
        <v>0.8165150844062371</v>
      </c>
      <c r="F284" s="142"/>
      <c r="G284" s="31"/>
    </row>
    <row r="285" spans="1:7" ht="12.75" customHeight="1">
      <c r="A285" s="18">
        <v>21</v>
      </c>
      <c r="B285" s="35" t="s">
        <v>169</v>
      </c>
      <c r="C285" s="211">
        <v>5116560</v>
      </c>
      <c r="D285" s="211">
        <v>4517398</v>
      </c>
      <c r="E285" s="201">
        <f t="shared" si="12"/>
        <v>0.8828974936285316</v>
      </c>
      <c r="F285" s="142"/>
      <c r="G285" s="31"/>
    </row>
    <row r="286" spans="1:7" ht="12.75" customHeight="1">
      <c r="A286" s="18">
        <v>22</v>
      </c>
      <c r="B286" s="35" t="s">
        <v>173</v>
      </c>
      <c r="C286" s="211">
        <v>32088240</v>
      </c>
      <c r="D286" s="211">
        <v>26521041</v>
      </c>
      <c r="E286" s="201">
        <f t="shared" si="12"/>
        <v>0.8265034479921616</v>
      </c>
      <c r="F286" s="142"/>
      <c r="G286" s="31"/>
    </row>
    <row r="287" spans="1:7" ht="12.75" customHeight="1">
      <c r="A287" s="18">
        <v>23</v>
      </c>
      <c r="B287" s="35" t="s">
        <v>164</v>
      </c>
      <c r="C287" s="211">
        <v>39103200</v>
      </c>
      <c r="D287" s="211">
        <v>33116366</v>
      </c>
      <c r="E287" s="201">
        <f t="shared" si="12"/>
        <v>0.8468965711246138</v>
      </c>
      <c r="F287" s="142"/>
      <c r="G287" s="31"/>
    </row>
    <row r="288" spans="1:8" ht="12.75" customHeight="1">
      <c r="A288" s="18">
        <v>24</v>
      </c>
      <c r="B288" s="35" t="s">
        <v>168</v>
      </c>
      <c r="C288" s="211">
        <v>41481360</v>
      </c>
      <c r="D288" s="211">
        <v>37024800</v>
      </c>
      <c r="E288" s="201">
        <f t="shared" si="12"/>
        <v>0.8925647567967878</v>
      </c>
      <c r="F288" s="142"/>
      <c r="G288" s="31"/>
      <c r="H288" s="10" t="s">
        <v>12</v>
      </c>
    </row>
    <row r="289" spans="1:7" ht="12.75" customHeight="1">
      <c r="A289" s="18">
        <v>25</v>
      </c>
      <c r="B289" s="35" t="s">
        <v>163</v>
      </c>
      <c r="C289" s="211">
        <v>21204480</v>
      </c>
      <c r="D289" s="211">
        <v>17573050</v>
      </c>
      <c r="E289" s="201">
        <f t="shared" si="12"/>
        <v>0.8287423223771581</v>
      </c>
      <c r="F289" s="142" t="s">
        <v>12</v>
      </c>
      <c r="G289" s="31"/>
    </row>
    <row r="290" spans="1:7" ht="12.75" customHeight="1">
      <c r="A290" s="18">
        <v>26</v>
      </c>
      <c r="B290" s="35" t="s">
        <v>161</v>
      </c>
      <c r="C290" s="211">
        <v>7806720</v>
      </c>
      <c r="D290" s="211">
        <v>7467946</v>
      </c>
      <c r="E290" s="201">
        <f t="shared" si="12"/>
        <v>0.9566048225118872</v>
      </c>
      <c r="F290" s="142"/>
      <c r="G290" s="31"/>
    </row>
    <row r="291" spans="1:7" ht="12.75" customHeight="1">
      <c r="A291" s="18">
        <v>27</v>
      </c>
      <c r="B291" s="35" t="s">
        <v>174</v>
      </c>
      <c r="C291" s="211">
        <v>22441920</v>
      </c>
      <c r="D291" s="211">
        <v>18544526</v>
      </c>
      <c r="E291" s="201">
        <f t="shared" si="12"/>
        <v>0.8263341995693773</v>
      </c>
      <c r="F291" s="142"/>
      <c r="G291" s="31"/>
    </row>
    <row r="292" spans="1:7" ht="16.5" customHeight="1">
      <c r="A292" s="34"/>
      <c r="B292" s="1" t="s">
        <v>27</v>
      </c>
      <c r="C292" s="212">
        <v>672000000</v>
      </c>
      <c r="D292" s="213">
        <v>564417058</v>
      </c>
      <c r="E292" s="140">
        <f t="shared" si="12"/>
        <v>0.8399063363095238</v>
      </c>
      <c r="F292" s="42"/>
      <c r="G292" s="31"/>
    </row>
    <row r="293" spans="1:7" ht="16.5" customHeight="1">
      <c r="A293" s="40"/>
      <c r="B293" s="2"/>
      <c r="C293" s="142"/>
      <c r="D293" s="142"/>
      <c r="E293" s="143"/>
      <c r="F293" s="42"/>
      <c r="G293" s="31"/>
    </row>
    <row r="294" ht="15.75" customHeight="1">
      <c r="A294" s="9" t="s">
        <v>96</v>
      </c>
    </row>
    <row r="295" ht="14.25">
      <c r="A295" s="9"/>
    </row>
    <row r="296" ht="14.25">
      <c r="A296" s="9" t="s">
        <v>33</v>
      </c>
    </row>
    <row r="297" spans="1:7" ht="33.75" customHeight="1">
      <c r="A297" s="185" t="s">
        <v>20</v>
      </c>
      <c r="B297" s="185"/>
      <c r="C297" s="186" t="s">
        <v>34</v>
      </c>
      <c r="D297" s="186" t="s">
        <v>35</v>
      </c>
      <c r="E297" s="186" t="s">
        <v>6</v>
      </c>
      <c r="F297" s="186" t="s">
        <v>28</v>
      </c>
      <c r="G297" s="187"/>
    </row>
    <row r="298" spans="1:7" ht="16.5" customHeight="1">
      <c r="A298" s="185">
        <v>1</v>
      </c>
      <c r="B298" s="185">
        <v>2</v>
      </c>
      <c r="C298" s="186">
        <v>3</v>
      </c>
      <c r="D298" s="186">
        <v>4</v>
      </c>
      <c r="E298" s="186" t="s">
        <v>36</v>
      </c>
      <c r="F298" s="186">
        <v>6</v>
      </c>
      <c r="G298" s="187"/>
    </row>
    <row r="299" spans="1:7" ht="27" customHeight="1">
      <c r="A299" s="188">
        <v>1</v>
      </c>
      <c r="B299" s="189" t="s">
        <v>213</v>
      </c>
      <c r="C299" s="168">
        <f>D334</f>
        <v>4945.6</v>
      </c>
      <c r="D299" s="168">
        <f>D334</f>
        <v>4945.6</v>
      </c>
      <c r="E299" s="190">
        <f>D299-C299</f>
        <v>0</v>
      </c>
      <c r="F299" s="191">
        <v>0</v>
      </c>
      <c r="G299" s="187"/>
    </row>
    <row r="300" spans="1:8" ht="28.5">
      <c r="A300" s="188">
        <v>2</v>
      </c>
      <c r="B300" s="189" t="s">
        <v>214</v>
      </c>
      <c r="C300" s="168">
        <f>C334</f>
        <v>80400.02999999998</v>
      </c>
      <c r="D300" s="168">
        <f>C334</f>
        <v>80400.02999999998</v>
      </c>
      <c r="E300" s="190">
        <f>D300-C300</f>
        <v>0</v>
      </c>
      <c r="F300" s="192">
        <v>0</v>
      </c>
      <c r="G300" s="187"/>
      <c r="H300" s="10" t="s">
        <v>12</v>
      </c>
    </row>
    <row r="301" ht="14.25">
      <c r="A301" s="53"/>
    </row>
    <row r="302" spans="1:7" ht="14.25">
      <c r="A302" s="9" t="s">
        <v>215</v>
      </c>
      <c r="B302" s="48"/>
      <c r="C302" s="57"/>
      <c r="D302" s="48"/>
      <c r="E302" s="48"/>
      <c r="F302" s="48"/>
      <c r="G302" s="48" t="s">
        <v>12</v>
      </c>
    </row>
    <row r="303" spans="1:8" ht="9.75" customHeight="1">
      <c r="A303" s="9"/>
      <c r="B303" s="48"/>
      <c r="C303" s="57"/>
      <c r="D303" s="48"/>
      <c r="E303" s="48"/>
      <c r="F303" s="48"/>
      <c r="G303" s="48"/>
      <c r="H303" s="10" t="s">
        <v>12</v>
      </c>
    </row>
    <row r="304" spans="1:5" ht="14.25">
      <c r="A304" s="48"/>
      <c r="B304" s="48"/>
      <c r="C304" s="48"/>
      <c r="D304" s="48"/>
      <c r="E304" s="58" t="s">
        <v>97</v>
      </c>
    </row>
    <row r="305" spans="1:8" ht="43.5" customHeight="1">
      <c r="A305" s="59" t="s">
        <v>37</v>
      </c>
      <c r="B305" s="59" t="s">
        <v>38</v>
      </c>
      <c r="C305" s="60" t="s">
        <v>137</v>
      </c>
      <c r="D305" s="61" t="s">
        <v>216</v>
      </c>
      <c r="E305" s="60" t="s">
        <v>136</v>
      </c>
      <c r="F305" s="243"/>
      <c r="G305" s="243"/>
      <c r="H305" s="187"/>
    </row>
    <row r="306" spans="1:8" ht="15.75" customHeight="1">
      <c r="A306" s="59">
        <v>1</v>
      </c>
      <c r="B306" s="59">
        <v>2</v>
      </c>
      <c r="C306" s="60">
        <v>3</v>
      </c>
      <c r="D306" s="61">
        <v>4</v>
      </c>
      <c r="E306" s="60">
        <v>5</v>
      </c>
      <c r="F306" s="243"/>
      <c r="G306" s="243"/>
      <c r="H306" s="187"/>
    </row>
    <row r="307" spans="1:8" ht="12.75" customHeight="1">
      <c r="A307" s="18">
        <v>1</v>
      </c>
      <c r="B307" s="35" t="s">
        <v>181</v>
      </c>
      <c r="C307" s="168">
        <v>2368.788</v>
      </c>
      <c r="D307" s="168">
        <v>144.66168511764704</v>
      </c>
      <c r="E307" s="147">
        <f aca="true" t="shared" si="13" ref="E307:E334">D307/C307</f>
        <v>0.06106991639507083</v>
      </c>
      <c r="F307" s="244"/>
      <c r="G307" s="245"/>
      <c r="H307" s="203"/>
    </row>
    <row r="308" spans="1:8" ht="12.75" customHeight="1">
      <c r="A308" s="18">
        <v>2</v>
      </c>
      <c r="B308" s="35" t="s">
        <v>159</v>
      </c>
      <c r="C308" s="168">
        <v>5018.968000000001</v>
      </c>
      <c r="D308" s="168">
        <v>305.93580570588233</v>
      </c>
      <c r="E308" s="147">
        <f t="shared" si="13"/>
        <v>0.06095591876773916</v>
      </c>
      <c r="F308" s="244"/>
      <c r="G308" s="245"/>
      <c r="H308" s="203"/>
    </row>
    <row r="309" spans="1:8" ht="12.75" customHeight="1">
      <c r="A309" s="18">
        <v>3</v>
      </c>
      <c r="B309" s="35" t="s">
        <v>179</v>
      </c>
      <c r="C309" s="168">
        <v>3005.2120000000004</v>
      </c>
      <c r="D309" s="168">
        <v>188.69845811764708</v>
      </c>
      <c r="E309" s="147">
        <f t="shared" si="13"/>
        <v>0.06279039818743139</v>
      </c>
      <c r="F309" s="244"/>
      <c r="G309" s="245"/>
      <c r="H309" s="203"/>
    </row>
    <row r="310" spans="1:8" ht="12.75" customHeight="1">
      <c r="A310" s="18">
        <v>4</v>
      </c>
      <c r="B310" s="35" t="s">
        <v>162</v>
      </c>
      <c r="C310" s="168">
        <v>2796.544</v>
      </c>
      <c r="D310" s="168">
        <v>176.2714860882353</v>
      </c>
      <c r="E310" s="147">
        <f t="shared" si="13"/>
        <v>0.06303190154999717</v>
      </c>
      <c r="F310" s="244"/>
      <c r="G310" s="245" t="s">
        <v>12</v>
      </c>
      <c r="H310" s="203"/>
    </row>
    <row r="311" spans="1:8" ht="12.75" customHeight="1">
      <c r="A311" s="18">
        <v>5</v>
      </c>
      <c r="B311" s="35" t="s">
        <v>176</v>
      </c>
      <c r="C311" s="168">
        <v>3251.878</v>
      </c>
      <c r="D311" s="168">
        <v>199.2195479117647</v>
      </c>
      <c r="E311" s="147">
        <f t="shared" si="13"/>
        <v>0.06126292189060127</v>
      </c>
      <c r="F311" s="244"/>
      <c r="G311" s="245"/>
      <c r="H311" s="203"/>
    </row>
    <row r="312" spans="1:8" ht="12.75" customHeight="1">
      <c r="A312" s="18">
        <v>6</v>
      </c>
      <c r="B312" s="35" t="s">
        <v>178</v>
      </c>
      <c r="C312" s="168">
        <v>1036.106</v>
      </c>
      <c r="D312" s="168">
        <v>69.33530552941177</v>
      </c>
      <c r="E312" s="147">
        <f t="shared" si="13"/>
        <v>0.06691912365087334</v>
      </c>
      <c r="F312" s="244"/>
      <c r="G312" s="245"/>
      <c r="H312" s="203"/>
    </row>
    <row r="313" spans="1:8" ht="12.75" customHeight="1">
      <c r="A313" s="18">
        <v>7</v>
      </c>
      <c r="B313" s="35" t="s">
        <v>165</v>
      </c>
      <c r="C313" s="168">
        <v>6577.24</v>
      </c>
      <c r="D313" s="168">
        <v>401.0996823529412</v>
      </c>
      <c r="E313" s="147">
        <f t="shared" si="13"/>
        <v>0.06098297802010284</v>
      </c>
      <c r="F313" s="244"/>
      <c r="G313" s="245"/>
      <c r="H313" s="203"/>
    </row>
    <row r="314" spans="1:8" ht="12.75" customHeight="1">
      <c r="A314" s="18">
        <v>8</v>
      </c>
      <c r="B314" s="35" t="s">
        <v>177</v>
      </c>
      <c r="C314" s="168">
        <v>970.2719999999999</v>
      </c>
      <c r="D314" s="168">
        <v>64.44817179411766</v>
      </c>
      <c r="E314" s="147">
        <f t="shared" si="13"/>
        <v>0.0664227884491335</v>
      </c>
      <c r="F314" s="244"/>
      <c r="G314" s="245"/>
      <c r="H314" s="203"/>
    </row>
    <row r="315" spans="1:8" ht="12.75" customHeight="1">
      <c r="A315" s="18">
        <v>9</v>
      </c>
      <c r="B315" s="35" t="s">
        <v>160</v>
      </c>
      <c r="C315" s="168">
        <v>2321.3360000000002</v>
      </c>
      <c r="D315" s="168">
        <v>140.9092195</v>
      </c>
      <c r="E315" s="147">
        <f t="shared" si="13"/>
        <v>0.06070177669238749</v>
      </c>
      <c r="F315" s="244"/>
      <c r="G315" s="245"/>
      <c r="H315" s="203"/>
    </row>
    <row r="316" spans="1:8" ht="12.75" customHeight="1">
      <c r="A316" s="18">
        <v>10</v>
      </c>
      <c r="B316" s="35" t="s">
        <v>175</v>
      </c>
      <c r="C316" s="168">
        <v>2961.064</v>
      </c>
      <c r="D316" s="168">
        <v>177.67350270588233</v>
      </c>
      <c r="E316" s="147">
        <f t="shared" si="13"/>
        <v>0.060003263254655194</v>
      </c>
      <c r="F316" s="244"/>
      <c r="G316" s="245"/>
      <c r="H316" s="203"/>
    </row>
    <row r="317" spans="1:8" ht="12.75" customHeight="1">
      <c r="A317" s="18">
        <v>11</v>
      </c>
      <c r="B317" s="35" t="s">
        <v>180</v>
      </c>
      <c r="C317" s="168">
        <v>2119.342</v>
      </c>
      <c r="D317" s="168">
        <v>131.33901311764706</v>
      </c>
      <c r="E317" s="147">
        <f t="shared" si="13"/>
        <v>0.06197159925941497</v>
      </c>
      <c r="F317" s="244"/>
      <c r="G317" s="245"/>
      <c r="H317" s="203"/>
    </row>
    <row r="318" spans="1:8" ht="12.75" customHeight="1">
      <c r="A318" s="18">
        <v>12</v>
      </c>
      <c r="B318" s="35" t="s">
        <v>170</v>
      </c>
      <c r="C318" s="168">
        <v>5070.84</v>
      </c>
      <c r="D318" s="168">
        <v>305.893926617647</v>
      </c>
      <c r="E318" s="147">
        <f t="shared" si="13"/>
        <v>0.060324113286486465</v>
      </c>
      <c r="F318" s="244"/>
      <c r="G318" s="245"/>
      <c r="H318" s="203"/>
    </row>
    <row r="319" spans="1:8" ht="12.75" customHeight="1">
      <c r="A319" s="18">
        <v>13</v>
      </c>
      <c r="B319" s="35" t="s">
        <v>157</v>
      </c>
      <c r="C319" s="168">
        <v>2752.056</v>
      </c>
      <c r="D319" s="168">
        <v>172.10647038235294</v>
      </c>
      <c r="E319" s="147">
        <f t="shared" si="13"/>
        <v>0.06253741580198693</v>
      </c>
      <c r="F319" s="244"/>
      <c r="G319" s="245"/>
      <c r="H319" s="203"/>
    </row>
    <row r="320" spans="1:8" ht="12.75" customHeight="1">
      <c r="A320" s="18">
        <v>14</v>
      </c>
      <c r="B320" s="35" t="s">
        <v>183</v>
      </c>
      <c r="C320" s="168">
        <v>2524.06</v>
      </c>
      <c r="D320" s="168">
        <v>153.58005588235295</v>
      </c>
      <c r="E320" s="147">
        <f t="shared" si="13"/>
        <v>0.06084643625046669</v>
      </c>
      <c r="F320" s="244"/>
      <c r="G320" s="245"/>
      <c r="H320" s="203"/>
    </row>
    <row r="321" spans="1:8" ht="12.75" customHeight="1">
      <c r="A321" s="18">
        <v>15</v>
      </c>
      <c r="B321" s="35" t="s">
        <v>166</v>
      </c>
      <c r="C321" s="168">
        <v>3381.74</v>
      </c>
      <c r="D321" s="168">
        <v>209.13906882352944</v>
      </c>
      <c r="E321" s="147">
        <f t="shared" si="13"/>
        <v>0.061843627488668396</v>
      </c>
      <c r="F321" s="244"/>
      <c r="G321" s="245"/>
      <c r="H321" s="203"/>
    </row>
    <row r="322" spans="1:8" ht="12.75" customHeight="1">
      <c r="A322" s="18">
        <v>16</v>
      </c>
      <c r="B322" s="35" t="s">
        <v>158</v>
      </c>
      <c r="C322" s="168">
        <v>2223.742</v>
      </c>
      <c r="D322" s="168">
        <v>138.7165765</v>
      </c>
      <c r="E322" s="147">
        <f t="shared" si="13"/>
        <v>0.06237979788122902</v>
      </c>
      <c r="F322" s="244"/>
      <c r="G322" s="245"/>
      <c r="H322" s="203"/>
    </row>
    <row r="323" spans="1:8" ht="12.75" customHeight="1">
      <c r="A323" s="18">
        <v>17</v>
      </c>
      <c r="B323" s="35" t="s">
        <v>172</v>
      </c>
      <c r="C323" s="168">
        <v>3333.538</v>
      </c>
      <c r="D323" s="168">
        <v>204.1225264411765</v>
      </c>
      <c r="E323" s="147">
        <f t="shared" si="13"/>
        <v>0.06123299822626185</v>
      </c>
      <c r="F323" s="244"/>
      <c r="G323" s="245"/>
      <c r="H323" s="203"/>
    </row>
    <row r="324" spans="1:8" ht="12.75" customHeight="1">
      <c r="A324" s="18">
        <v>18</v>
      </c>
      <c r="B324" s="35" t="s">
        <v>184</v>
      </c>
      <c r="C324" s="168">
        <v>1925.002</v>
      </c>
      <c r="D324" s="168">
        <v>116.69717502941177</v>
      </c>
      <c r="E324" s="147">
        <f t="shared" si="13"/>
        <v>0.0606218461224517</v>
      </c>
      <c r="F324" s="244"/>
      <c r="G324" s="245"/>
      <c r="H324" s="203"/>
    </row>
    <row r="325" spans="1:8" ht="12.75" customHeight="1">
      <c r="A325" s="18">
        <v>19</v>
      </c>
      <c r="B325" s="35" t="s">
        <v>171</v>
      </c>
      <c r="C325" s="168">
        <v>3696.508</v>
      </c>
      <c r="D325" s="168">
        <v>223.22226820588233</v>
      </c>
      <c r="E325" s="147">
        <f t="shared" si="13"/>
        <v>0.06038733534619223</v>
      </c>
      <c r="F325" s="244"/>
      <c r="G325" s="245"/>
      <c r="H325" s="203"/>
    </row>
    <row r="326" spans="1:8" ht="12.75" customHeight="1">
      <c r="A326" s="18">
        <v>20</v>
      </c>
      <c r="B326" s="35" t="s">
        <v>167</v>
      </c>
      <c r="C326" s="168">
        <v>2821.42</v>
      </c>
      <c r="D326" s="168">
        <v>176.81280397058822</v>
      </c>
      <c r="E326" s="147">
        <f t="shared" si="13"/>
        <v>0.06266801963925549</v>
      </c>
      <c r="F326" s="244"/>
      <c r="G326" s="245"/>
      <c r="H326" s="203"/>
    </row>
    <row r="327" spans="1:8" ht="12.75" customHeight="1">
      <c r="A327" s="18">
        <v>21</v>
      </c>
      <c r="B327" s="35" t="s">
        <v>169</v>
      </c>
      <c r="C327" s="168">
        <v>589.072</v>
      </c>
      <c r="D327" s="168">
        <v>38.66176694117647</v>
      </c>
      <c r="E327" s="147">
        <f t="shared" si="13"/>
        <v>0.06563164934197596</v>
      </c>
      <c r="F327" s="244"/>
      <c r="G327" s="245"/>
      <c r="H327" s="203"/>
    </row>
    <row r="328" spans="1:8" ht="12.75" customHeight="1">
      <c r="A328" s="18">
        <v>22</v>
      </c>
      <c r="B328" s="35" t="s">
        <v>173</v>
      </c>
      <c r="C328" s="168">
        <v>3872.98</v>
      </c>
      <c r="D328" s="168">
        <v>234.68157308823527</v>
      </c>
      <c r="E328" s="147">
        <f t="shared" si="13"/>
        <v>0.06059457396842619</v>
      </c>
      <c r="F328" s="244"/>
      <c r="G328" s="245"/>
      <c r="H328" s="203"/>
    </row>
    <row r="329" spans="1:8" ht="12.75" customHeight="1">
      <c r="A329" s="18">
        <v>23</v>
      </c>
      <c r="B329" s="35" t="s">
        <v>164</v>
      </c>
      <c r="C329" s="168">
        <v>4733.498</v>
      </c>
      <c r="D329" s="168">
        <v>285.38895070588234</v>
      </c>
      <c r="E329" s="147">
        <f t="shared" si="13"/>
        <v>0.06029134283058372</v>
      </c>
      <c r="F329" s="244"/>
      <c r="G329" s="245"/>
      <c r="H329" s="203"/>
    </row>
    <row r="330" spans="1:8" ht="12.75" customHeight="1">
      <c r="A330" s="18">
        <v>24</v>
      </c>
      <c r="B330" s="35" t="s">
        <v>168</v>
      </c>
      <c r="C330" s="168">
        <v>4976.654</v>
      </c>
      <c r="D330" s="168">
        <v>304.69054623529405</v>
      </c>
      <c r="E330" s="147">
        <f t="shared" si="13"/>
        <v>0.061223976236904155</v>
      </c>
      <c r="F330" s="244"/>
      <c r="G330" s="245"/>
      <c r="H330" s="203"/>
    </row>
    <row r="331" spans="1:8" ht="12.75" customHeight="1">
      <c r="A331" s="18">
        <v>25</v>
      </c>
      <c r="B331" s="35" t="s">
        <v>163</v>
      </c>
      <c r="C331" s="168">
        <v>2524.788</v>
      </c>
      <c r="D331" s="168">
        <v>156.5876940882353</v>
      </c>
      <c r="E331" s="147">
        <f t="shared" si="13"/>
        <v>0.06202013558692267</v>
      </c>
      <c r="F331" s="244"/>
      <c r="G331" s="245"/>
      <c r="H331" s="203"/>
    </row>
    <row r="332" spans="1:8" ht="12.75" customHeight="1">
      <c r="A332" s="18">
        <v>26</v>
      </c>
      <c r="B332" s="35" t="s">
        <v>161</v>
      </c>
      <c r="C332" s="168">
        <v>874.992</v>
      </c>
      <c r="D332" s="168">
        <v>60.01554929411765</v>
      </c>
      <c r="E332" s="147">
        <f t="shared" si="13"/>
        <v>0.06858982630026063</v>
      </c>
      <c r="F332" s="244"/>
      <c r="G332" s="245"/>
      <c r="H332" s="203"/>
    </row>
    <row r="333" spans="1:8" ht="12.75" customHeight="1">
      <c r="A333" s="18">
        <v>27</v>
      </c>
      <c r="B333" s="35" t="s">
        <v>174</v>
      </c>
      <c r="C333" s="168">
        <v>2672.39</v>
      </c>
      <c r="D333" s="168">
        <v>165.69116985294116</v>
      </c>
      <c r="E333" s="147">
        <f t="shared" si="13"/>
        <v>0.062001118793642084</v>
      </c>
      <c r="F333" s="244"/>
      <c r="G333" s="245"/>
      <c r="H333" s="203"/>
    </row>
    <row r="334" spans="1:8" ht="12.75" customHeight="1">
      <c r="A334" s="34"/>
      <c r="B334" s="1" t="s">
        <v>27</v>
      </c>
      <c r="C334" s="169">
        <v>80400.02999999998</v>
      </c>
      <c r="D334" s="169">
        <v>4945.6</v>
      </c>
      <c r="E334" s="146">
        <f t="shared" si="13"/>
        <v>0.06151241485855169</v>
      </c>
      <c r="F334" s="244"/>
      <c r="G334" s="245"/>
      <c r="H334" s="203"/>
    </row>
    <row r="335" spans="1:8" ht="14.25">
      <c r="A335" s="40"/>
      <c r="B335" s="2"/>
      <c r="C335" s="64"/>
      <c r="D335" s="26"/>
      <c r="E335" s="65"/>
      <c r="F335" s="246"/>
      <c r="G335" s="247"/>
      <c r="H335" s="246"/>
    </row>
    <row r="336" spans="1:8" ht="14.25">
      <c r="A336" s="40"/>
      <c r="B336" s="2"/>
      <c r="C336" s="64"/>
      <c r="D336" s="26"/>
      <c r="E336" s="65"/>
      <c r="F336" s="26"/>
      <c r="G336" s="64"/>
      <c r="H336" s="26"/>
    </row>
    <row r="337" spans="1:7" ht="14.25">
      <c r="A337" s="9" t="s">
        <v>217</v>
      </c>
      <c r="B337" s="48"/>
      <c r="C337" s="57"/>
      <c r="D337" s="48"/>
      <c r="E337" s="48"/>
      <c r="F337" s="48"/>
      <c r="G337" s="48"/>
    </row>
    <row r="338" spans="1:5" ht="14.25">
      <c r="A338" s="48"/>
      <c r="B338" s="48"/>
      <c r="C338" s="48"/>
      <c r="D338" s="48"/>
      <c r="E338" s="58" t="s">
        <v>97</v>
      </c>
    </row>
    <row r="339" spans="1:7" ht="52.5" customHeight="1">
      <c r="A339" s="59" t="s">
        <v>37</v>
      </c>
      <c r="B339" s="59" t="s">
        <v>38</v>
      </c>
      <c r="C339" s="60" t="s">
        <v>137</v>
      </c>
      <c r="D339" s="206" t="s">
        <v>218</v>
      </c>
      <c r="E339" s="60" t="s">
        <v>135</v>
      </c>
      <c r="F339" s="62"/>
      <c r="G339" s="63"/>
    </row>
    <row r="340" spans="1:7" ht="12.75" customHeight="1">
      <c r="A340" s="59">
        <v>1</v>
      </c>
      <c r="B340" s="59">
        <v>2</v>
      </c>
      <c r="C340" s="60">
        <v>3</v>
      </c>
      <c r="D340" s="61">
        <v>4</v>
      </c>
      <c r="E340" s="60">
        <v>5</v>
      </c>
      <c r="F340" s="62"/>
      <c r="G340" s="63"/>
    </row>
    <row r="341" spans="1:7" ht="12.75" customHeight="1">
      <c r="A341" s="18">
        <v>1</v>
      </c>
      <c r="B341" s="35" t="s">
        <v>181</v>
      </c>
      <c r="C341" s="168">
        <v>2368.788</v>
      </c>
      <c r="D341" s="257">
        <v>104.64858511764692</v>
      </c>
      <c r="E341" s="148">
        <f aca="true" t="shared" si="14" ref="E341:E368">D341/C341</f>
        <v>0.04417811349839957</v>
      </c>
      <c r="F341" s="142"/>
      <c r="G341" s="31"/>
    </row>
    <row r="342" spans="1:7" ht="12.75" customHeight="1">
      <c r="A342" s="18">
        <v>2</v>
      </c>
      <c r="B342" s="35" t="s">
        <v>159</v>
      </c>
      <c r="C342" s="168">
        <v>5018.968000000001</v>
      </c>
      <c r="D342" s="257">
        <v>229.29710570588236</v>
      </c>
      <c r="E342" s="148">
        <f t="shared" si="14"/>
        <v>0.04568610632820977</v>
      </c>
      <c r="F342" s="142"/>
      <c r="G342" s="31"/>
    </row>
    <row r="343" spans="1:7" ht="12.75" customHeight="1">
      <c r="A343" s="18">
        <v>3</v>
      </c>
      <c r="B343" s="35" t="s">
        <v>179</v>
      </c>
      <c r="C343" s="168">
        <v>3005.2120000000004</v>
      </c>
      <c r="D343" s="257">
        <v>145.68345811764698</v>
      </c>
      <c r="E343" s="148">
        <f t="shared" si="14"/>
        <v>0.04847693211581977</v>
      </c>
      <c r="F343" s="142"/>
      <c r="G343" s="31"/>
    </row>
    <row r="344" spans="1:7" ht="12.75" customHeight="1">
      <c r="A344" s="18">
        <v>4</v>
      </c>
      <c r="B344" s="35" t="s">
        <v>162</v>
      </c>
      <c r="C344" s="168">
        <v>2796.544</v>
      </c>
      <c r="D344" s="257">
        <v>136.1731860882353</v>
      </c>
      <c r="E344" s="148">
        <f t="shared" si="14"/>
        <v>0.04869338229194152</v>
      </c>
      <c r="F344" s="142"/>
      <c r="G344" s="31"/>
    </row>
    <row r="345" spans="1:7" ht="12.75" customHeight="1">
      <c r="A345" s="18">
        <v>5</v>
      </c>
      <c r="B345" s="35" t="s">
        <v>176</v>
      </c>
      <c r="C345" s="168">
        <v>3251.878</v>
      </c>
      <c r="D345" s="257">
        <v>149.22394791176475</v>
      </c>
      <c r="E345" s="148">
        <f t="shared" si="14"/>
        <v>0.04588854437705373</v>
      </c>
      <c r="F345" s="142"/>
      <c r="G345" s="31"/>
    </row>
    <row r="346" spans="1:7" ht="12.75" customHeight="1">
      <c r="A346" s="18">
        <v>6</v>
      </c>
      <c r="B346" s="35" t="s">
        <v>178</v>
      </c>
      <c r="C346" s="168">
        <v>1036.106</v>
      </c>
      <c r="D346" s="257">
        <v>54.72570552941187</v>
      </c>
      <c r="E346" s="148">
        <f t="shared" si="14"/>
        <v>0.0528186358629444</v>
      </c>
      <c r="F346" s="142"/>
      <c r="G346" s="31"/>
    </row>
    <row r="347" spans="1:7" ht="12.75" customHeight="1">
      <c r="A347" s="18">
        <v>7</v>
      </c>
      <c r="B347" s="35" t="s">
        <v>165</v>
      </c>
      <c r="C347" s="168">
        <v>6577.24</v>
      </c>
      <c r="D347" s="257">
        <v>305.7569823529416</v>
      </c>
      <c r="E347" s="148">
        <f t="shared" si="14"/>
        <v>0.04648712565649749</v>
      </c>
      <c r="F347" s="142"/>
      <c r="G347" s="31"/>
    </row>
    <row r="348" spans="1:7" ht="12.75" customHeight="1">
      <c r="A348" s="18">
        <v>8</v>
      </c>
      <c r="B348" s="35" t="s">
        <v>177</v>
      </c>
      <c r="C348" s="168">
        <v>970.2719999999999</v>
      </c>
      <c r="D348" s="257">
        <v>50.32467179411765</v>
      </c>
      <c r="E348" s="148">
        <f t="shared" si="14"/>
        <v>0.05186656091706001</v>
      </c>
      <c r="F348" s="142"/>
      <c r="G348" s="31"/>
    </row>
    <row r="349" spans="1:7" ht="12.75" customHeight="1">
      <c r="A349" s="18">
        <v>9</v>
      </c>
      <c r="B349" s="35" t="s">
        <v>160</v>
      </c>
      <c r="C349" s="168">
        <v>2321.3360000000002</v>
      </c>
      <c r="D349" s="257">
        <v>102.84171950000007</v>
      </c>
      <c r="E349" s="148">
        <f t="shared" si="14"/>
        <v>0.044302815059948264</v>
      </c>
      <c r="F349" s="142"/>
      <c r="G349" s="31"/>
    </row>
    <row r="350" spans="1:7" ht="12.75" customHeight="1">
      <c r="A350" s="18">
        <v>10</v>
      </c>
      <c r="B350" s="35" t="s">
        <v>175</v>
      </c>
      <c r="C350" s="168">
        <v>2961.064</v>
      </c>
      <c r="D350" s="257">
        <v>129.8566027058821</v>
      </c>
      <c r="E350" s="148">
        <f t="shared" si="14"/>
        <v>0.04385470989680807</v>
      </c>
      <c r="F350" s="142"/>
      <c r="G350" s="31"/>
    </row>
    <row r="351" spans="1:7" ht="12.75" customHeight="1">
      <c r="A351" s="18">
        <v>11</v>
      </c>
      <c r="B351" s="35" t="s">
        <v>180</v>
      </c>
      <c r="C351" s="168">
        <v>2119.342</v>
      </c>
      <c r="D351" s="257">
        <v>97.62371311764718</v>
      </c>
      <c r="E351" s="148">
        <f t="shared" si="14"/>
        <v>0.046063218261916755</v>
      </c>
      <c r="F351" s="142"/>
      <c r="G351" s="31"/>
    </row>
    <row r="352" spans="1:7" ht="12.75" customHeight="1">
      <c r="A352" s="18">
        <v>12</v>
      </c>
      <c r="B352" s="35" t="s">
        <v>170</v>
      </c>
      <c r="C352" s="168">
        <v>5070.84</v>
      </c>
      <c r="D352" s="257">
        <v>234.9013266176471</v>
      </c>
      <c r="E352" s="148">
        <f t="shared" si="14"/>
        <v>0.046323947633458575</v>
      </c>
      <c r="F352" s="142"/>
      <c r="G352" s="31"/>
    </row>
    <row r="353" spans="1:7" ht="12.75" customHeight="1">
      <c r="A353" s="18">
        <v>13</v>
      </c>
      <c r="B353" s="35" t="s">
        <v>157</v>
      </c>
      <c r="C353" s="168">
        <v>2752.056</v>
      </c>
      <c r="D353" s="257">
        <v>127.32167038235298</v>
      </c>
      <c r="E353" s="148">
        <f t="shared" si="14"/>
        <v>0.04626420043136948</v>
      </c>
      <c r="F353" s="142"/>
      <c r="G353" s="31"/>
    </row>
    <row r="354" spans="1:7" ht="12.75" customHeight="1">
      <c r="A354" s="18">
        <v>14</v>
      </c>
      <c r="B354" s="35" t="s">
        <v>183</v>
      </c>
      <c r="C354" s="168">
        <v>2524.06</v>
      </c>
      <c r="D354" s="257">
        <v>113.59985588235304</v>
      </c>
      <c r="E354" s="148">
        <f t="shared" si="14"/>
        <v>0.045006796939198374</v>
      </c>
      <c r="F354" s="142"/>
      <c r="G354" s="31"/>
    </row>
    <row r="355" spans="1:7" ht="12.75" customHeight="1">
      <c r="A355" s="18">
        <v>15</v>
      </c>
      <c r="B355" s="35" t="s">
        <v>166</v>
      </c>
      <c r="C355" s="168">
        <v>3381.74</v>
      </c>
      <c r="D355" s="257">
        <v>159.88946882352957</v>
      </c>
      <c r="E355" s="148">
        <f t="shared" si="14"/>
        <v>0.0472802370446958</v>
      </c>
      <c r="F355" s="142"/>
      <c r="G355" s="31"/>
    </row>
    <row r="356" spans="1:7" ht="12.75" customHeight="1">
      <c r="A356" s="18">
        <v>16</v>
      </c>
      <c r="B356" s="35" t="s">
        <v>158</v>
      </c>
      <c r="C356" s="168">
        <v>2223.742</v>
      </c>
      <c r="D356" s="257">
        <v>102.40237649999972</v>
      </c>
      <c r="E356" s="148">
        <f t="shared" si="14"/>
        <v>0.046049576119891474</v>
      </c>
      <c r="F356" s="142"/>
      <c r="G356" s="31"/>
    </row>
    <row r="357" spans="1:7" ht="12.75" customHeight="1">
      <c r="A357" s="18">
        <v>17</v>
      </c>
      <c r="B357" s="35" t="s">
        <v>172</v>
      </c>
      <c r="C357" s="168">
        <v>3333.538</v>
      </c>
      <c r="D357" s="257">
        <v>151.40452644117636</v>
      </c>
      <c r="E357" s="148">
        <f t="shared" si="14"/>
        <v>0.04541856923220205</v>
      </c>
      <c r="F357" s="142"/>
      <c r="G357" s="31"/>
    </row>
    <row r="358" spans="1:7" ht="12.75" customHeight="1">
      <c r="A358" s="18">
        <v>18</v>
      </c>
      <c r="B358" s="35" t="s">
        <v>184</v>
      </c>
      <c r="C358" s="168">
        <v>1925.002</v>
      </c>
      <c r="D358" s="257">
        <v>88.93917502941179</v>
      </c>
      <c r="E358" s="148">
        <f t="shared" si="14"/>
        <v>0.04620212084424421</v>
      </c>
      <c r="F358" s="142"/>
      <c r="G358" s="31"/>
    </row>
    <row r="359" spans="1:7" ht="12.75" customHeight="1">
      <c r="A359" s="18">
        <v>19</v>
      </c>
      <c r="B359" s="35" t="s">
        <v>171</v>
      </c>
      <c r="C359" s="168">
        <v>3696.508</v>
      </c>
      <c r="D359" s="257">
        <v>164.9016682058823</v>
      </c>
      <c r="E359" s="148">
        <f t="shared" si="14"/>
        <v>0.044610120742571716</v>
      </c>
      <c r="F359" s="142"/>
      <c r="G359" s="31"/>
    </row>
    <row r="360" spans="1:7" ht="12.75" customHeight="1">
      <c r="A360" s="18">
        <v>20</v>
      </c>
      <c r="B360" s="35" t="s">
        <v>167</v>
      </c>
      <c r="C360" s="168">
        <v>2821.42</v>
      </c>
      <c r="D360" s="257">
        <v>135.57090397058823</v>
      </c>
      <c r="E360" s="148">
        <f t="shared" si="14"/>
        <v>0.04805059295340227</v>
      </c>
      <c r="F360" s="142"/>
      <c r="G360" s="31" t="s">
        <v>12</v>
      </c>
    </row>
    <row r="361" spans="1:7" ht="12.75" customHeight="1">
      <c r="A361" s="18">
        <v>21</v>
      </c>
      <c r="B361" s="35" t="s">
        <v>169</v>
      </c>
      <c r="C361" s="168">
        <v>589.072</v>
      </c>
      <c r="D361" s="257">
        <v>29.964566941176486</v>
      </c>
      <c r="E361" s="148">
        <f t="shared" si="14"/>
        <v>0.050867409996021684</v>
      </c>
      <c r="F361" s="142"/>
      <c r="G361" s="31"/>
    </row>
    <row r="362" spans="1:7" ht="12.75" customHeight="1">
      <c r="A362" s="18">
        <v>22</v>
      </c>
      <c r="B362" s="35" t="s">
        <v>173</v>
      </c>
      <c r="C362" s="168">
        <v>3872.98</v>
      </c>
      <c r="D362" s="257">
        <v>175.19667308823523</v>
      </c>
      <c r="E362" s="148">
        <f t="shared" si="14"/>
        <v>0.04523562556177291</v>
      </c>
      <c r="F362" s="142"/>
      <c r="G362" s="31"/>
    </row>
    <row r="363" spans="1:7" ht="12.75" customHeight="1">
      <c r="A363" s="18">
        <v>23</v>
      </c>
      <c r="B363" s="35" t="s">
        <v>164</v>
      </c>
      <c r="C363" s="168">
        <v>4733.498</v>
      </c>
      <c r="D363" s="257">
        <v>208.169050705882</v>
      </c>
      <c r="E363" s="148">
        <f t="shared" si="14"/>
        <v>0.04397784697614365</v>
      </c>
      <c r="F363" s="142"/>
      <c r="G363" s="31"/>
    </row>
    <row r="364" spans="1:7" ht="12.75" customHeight="1">
      <c r="A364" s="18">
        <v>24</v>
      </c>
      <c r="B364" s="35" t="s">
        <v>168</v>
      </c>
      <c r="C364" s="168">
        <v>4976.654</v>
      </c>
      <c r="D364" s="257">
        <v>221.98564623529455</v>
      </c>
      <c r="E364" s="148">
        <f t="shared" si="14"/>
        <v>0.044605400784401436</v>
      </c>
      <c r="F364" s="142"/>
      <c r="G364" s="31"/>
    </row>
    <row r="365" spans="1:7" ht="12.75" customHeight="1">
      <c r="A365" s="18">
        <v>25</v>
      </c>
      <c r="B365" s="35" t="s">
        <v>163</v>
      </c>
      <c r="C365" s="168">
        <v>2524.788</v>
      </c>
      <c r="D365" s="257">
        <v>117.73429408823506</v>
      </c>
      <c r="E365" s="148">
        <f t="shared" si="14"/>
        <v>0.04663135839057975</v>
      </c>
      <c r="F365" s="142"/>
      <c r="G365" s="31"/>
    </row>
    <row r="366" spans="1:7" ht="12.75" customHeight="1">
      <c r="A366" s="18">
        <v>26</v>
      </c>
      <c r="B366" s="35" t="s">
        <v>161</v>
      </c>
      <c r="C366" s="168">
        <v>874.992</v>
      </c>
      <c r="D366" s="257">
        <v>48.49204929411761</v>
      </c>
      <c r="E366" s="148">
        <f t="shared" si="14"/>
        <v>0.05541999160462908</v>
      </c>
      <c r="F366" s="142"/>
      <c r="G366" s="31"/>
    </row>
    <row r="367" spans="1:7" ht="12.75" customHeight="1">
      <c r="A367" s="18">
        <v>27</v>
      </c>
      <c r="B367" s="35" t="s">
        <v>174</v>
      </c>
      <c r="C367" s="168">
        <v>2672.39</v>
      </c>
      <c r="D367" s="257">
        <v>125.21696985294102</v>
      </c>
      <c r="E367" s="148">
        <f t="shared" si="14"/>
        <v>0.04685579943531484</v>
      </c>
      <c r="F367" s="142"/>
      <c r="G367" s="31"/>
    </row>
    <row r="368" spans="1:7" ht="12.75" customHeight="1">
      <c r="A368" s="34"/>
      <c r="B368" s="1" t="s">
        <v>27</v>
      </c>
      <c r="C368" s="169">
        <v>80400.02999999998</v>
      </c>
      <c r="D368" s="258">
        <v>3711.8459000000003</v>
      </c>
      <c r="E368" s="149">
        <f t="shared" si="14"/>
        <v>0.046167220335614316</v>
      </c>
      <c r="F368" s="42"/>
      <c r="G368" s="31"/>
    </row>
    <row r="369" ht="13.5" customHeight="1">
      <c r="A369" s="9" t="s">
        <v>40</v>
      </c>
    </row>
    <row r="370" spans="1:5" ht="13.5" customHeight="1">
      <c r="A370" s="9"/>
      <c r="E370" s="66" t="s">
        <v>41</v>
      </c>
    </row>
    <row r="371" spans="1:6" ht="29.25" customHeight="1">
      <c r="A371" s="86" t="s">
        <v>39</v>
      </c>
      <c r="B371" s="86" t="s">
        <v>219</v>
      </c>
      <c r="C371" s="206" t="s">
        <v>220</v>
      </c>
      <c r="D371" s="60" t="s">
        <v>42</v>
      </c>
      <c r="E371" s="86" t="s">
        <v>43</v>
      </c>
      <c r="F371" s="248"/>
    </row>
    <row r="372" spans="1:6" ht="15.75" customHeight="1">
      <c r="A372" s="67">
        <f>C406</f>
        <v>80400.02999999998</v>
      </c>
      <c r="B372" s="68">
        <f>D334</f>
        <v>4945.6</v>
      </c>
      <c r="C372" s="67">
        <f>E406</f>
        <v>65800.06000000001</v>
      </c>
      <c r="D372" s="67">
        <f>B372+C372</f>
        <v>70745.66000000002</v>
      </c>
      <c r="E372" s="69">
        <f>D372/A372</f>
        <v>0.8799208159499446</v>
      </c>
      <c r="F372" s="55"/>
    </row>
    <row r="373" spans="1:8" ht="13.5" customHeight="1">
      <c r="A373" s="70" t="s">
        <v>221</v>
      </c>
      <c r="B373" s="71"/>
      <c r="C373" s="72"/>
      <c r="D373" s="72"/>
      <c r="E373" s="73"/>
      <c r="F373" s="74"/>
      <c r="G373" s="75"/>
      <c r="H373" s="10" t="s">
        <v>12</v>
      </c>
    </row>
    <row r="374" ht="13.5" customHeight="1"/>
    <row r="375" spans="1:8" ht="13.5" customHeight="1">
      <c r="A375" s="9" t="s">
        <v>222</v>
      </c>
      <c r="H375" s="10" t="s">
        <v>12</v>
      </c>
    </row>
    <row r="376" ht="13.5" customHeight="1">
      <c r="G376" s="66" t="s">
        <v>41</v>
      </c>
    </row>
    <row r="377" spans="1:7" ht="30" customHeight="1">
      <c r="A377" s="275" t="s">
        <v>20</v>
      </c>
      <c r="B377" s="275" t="s">
        <v>31</v>
      </c>
      <c r="C377" s="275" t="s">
        <v>39</v>
      </c>
      <c r="D377" s="276" t="s">
        <v>223</v>
      </c>
      <c r="E377" s="276" t="s">
        <v>44</v>
      </c>
      <c r="F377" s="275" t="s">
        <v>42</v>
      </c>
      <c r="G377" s="275" t="s">
        <v>43</v>
      </c>
    </row>
    <row r="378" spans="1:7" ht="14.25" customHeight="1">
      <c r="A378" s="76">
        <v>1</v>
      </c>
      <c r="B378" s="76">
        <v>2</v>
      </c>
      <c r="C378" s="76">
        <v>3</v>
      </c>
      <c r="D378" s="77">
        <v>4</v>
      </c>
      <c r="E378" s="77">
        <v>5</v>
      </c>
      <c r="F378" s="76">
        <v>6</v>
      </c>
      <c r="G378" s="30">
        <v>7</v>
      </c>
    </row>
    <row r="379" spans="1:7" ht="12.75" customHeight="1">
      <c r="A379" s="18">
        <v>1</v>
      </c>
      <c r="B379" s="35" t="s">
        <v>181</v>
      </c>
      <c r="C379" s="168">
        <v>2368.788</v>
      </c>
      <c r="D379" s="168">
        <v>144.66168511764704</v>
      </c>
      <c r="E379" s="168">
        <v>2067.99</v>
      </c>
      <c r="F379" s="168">
        <f aca="true" t="shared" si="15" ref="F379:F406">D379+E379</f>
        <v>2212.6516851176466</v>
      </c>
      <c r="G379" s="35">
        <f aca="true" t="shared" si="16" ref="G379:G406">F379/C379</f>
        <v>0.9340859904379989</v>
      </c>
    </row>
    <row r="380" spans="1:7" ht="12.75" customHeight="1">
      <c r="A380" s="18">
        <v>2</v>
      </c>
      <c r="B380" s="35" t="s">
        <v>159</v>
      </c>
      <c r="C380" s="168">
        <v>5018.968000000001</v>
      </c>
      <c r="D380" s="168">
        <v>305.93580570588233</v>
      </c>
      <c r="E380" s="168">
        <v>4007.3</v>
      </c>
      <c r="F380" s="168">
        <f t="shared" si="15"/>
        <v>4313.235805705883</v>
      </c>
      <c r="G380" s="35">
        <f t="shared" si="16"/>
        <v>0.8593869906534336</v>
      </c>
    </row>
    <row r="381" spans="1:7" ht="12.75" customHeight="1">
      <c r="A381" s="18">
        <v>3</v>
      </c>
      <c r="B381" s="35" t="s">
        <v>179</v>
      </c>
      <c r="C381" s="168">
        <v>3005.2120000000004</v>
      </c>
      <c r="D381" s="168">
        <v>188.69845811764708</v>
      </c>
      <c r="E381" s="168">
        <v>2402.7799999999997</v>
      </c>
      <c r="F381" s="168">
        <f t="shared" si="15"/>
        <v>2591.478458117647</v>
      </c>
      <c r="G381" s="35">
        <f t="shared" si="16"/>
        <v>0.8623280015245668</v>
      </c>
    </row>
    <row r="382" spans="1:7" ht="12.75" customHeight="1">
      <c r="A382" s="18">
        <v>4</v>
      </c>
      <c r="B382" s="35" t="s">
        <v>162</v>
      </c>
      <c r="C382" s="168">
        <v>2796.544</v>
      </c>
      <c r="D382" s="168">
        <v>176.2714860882353</v>
      </c>
      <c r="E382" s="168">
        <v>2278.92</v>
      </c>
      <c r="F382" s="168">
        <f t="shared" si="15"/>
        <v>2455.1914860882353</v>
      </c>
      <c r="G382" s="35">
        <f t="shared" si="16"/>
        <v>0.8779377281702828</v>
      </c>
    </row>
    <row r="383" spans="1:7" ht="12.75" customHeight="1">
      <c r="A383" s="18">
        <v>5</v>
      </c>
      <c r="B383" s="35" t="s">
        <v>176</v>
      </c>
      <c r="C383" s="168">
        <v>3251.878</v>
      </c>
      <c r="D383" s="168">
        <v>199.2195479117647</v>
      </c>
      <c r="E383" s="168">
        <v>2606.59</v>
      </c>
      <c r="F383" s="168">
        <f t="shared" si="15"/>
        <v>2805.8095479117646</v>
      </c>
      <c r="G383" s="35">
        <f t="shared" si="16"/>
        <v>0.8628274332283574</v>
      </c>
    </row>
    <row r="384" spans="1:7" ht="12.75" customHeight="1">
      <c r="A384" s="18">
        <v>6</v>
      </c>
      <c r="B384" s="35" t="s">
        <v>178</v>
      </c>
      <c r="C384" s="168">
        <v>1036.106</v>
      </c>
      <c r="D384" s="168">
        <v>69.33530552941177</v>
      </c>
      <c r="E384" s="168">
        <v>898.8100000000001</v>
      </c>
      <c r="F384" s="168">
        <f t="shared" si="15"/>
        <v>968.1453055294119</v>
      </c>
      <c r="G384" s="35">
        <f t="shared" si="16"/>
        <v>0.9344075852561532</v>
      </c>
    </row>
    <row r="385" spans="1:7" ht="12.75" customHeight="1">
      <c r="A385" s="18">
        <v>7</v>
      </c>
      <c r="B385" s="35" t="s">
        <v>165</v>
      </c>
      <c r="C385" s="168">
        <v>6577.24</v>
      </c>
      <c r="D385" s="168">
        <v>401.0996823529412</v>
      </c>
      <c r="E385" s="168">
        <v>5027.92</v>
      </c>
      <c r="F385" s="168">
        <f t="shared" si="15"/>
        <v>5429.019682352941</v>
      </c>
      <c r="G385" s="35">
        <f t="shared" si="16"/>
        <v>0.8254252060671257</v>
      </c>
    </row>
    <row r="386" spans="1:7" ht="12.75" customHeight="1">
      <c r="A386" s="18">
        <v>8</v>
      </c>
      <c r="B386" s="35" t="s">
        <v>177</v>
      </c>
      <c r="C386" s="168">
        <v>970.2719999999999</v>
      </c>
      <c r="D386" s="168">
        <v>64.44817179411766</v>
      </c>
      <c r="E386" s="168">
        <v>851.56</v>
      </c>
      <c r="F386" s="168">
        <f t="shared" si="15"/>
        <v>916.0081717941176</v>
      </c>
      <c r="G386" s="35">
        <f t="shared" si="16"/>
        <v>0.9440735915229108</v>
      </c>
    </row>
    <row r="387" spans="1:7" ht="12.75" customHeight="1">
      <c r="A387" s="18">
        <v>9</v>
      </c>
      <c r="B387" s="35" t="s">
        <v>160</v>
      </c>
      <c r="C387" s="168">
        <v>2321.3360000000002</v>
      </c>
      <c r="D387" s="168">
        <v>140.9092195</v>
      </c>
      <c r="E387" s="168">
        <v>1948.1100000000001</v>
      </c>
      <c r="F387" s="168">
        <f t="shared" si="15"/>
        <v>2089.0192195</v>
      </c>
      <c r="G387" s="35">
        <f t="shared" si="16"/>
        <v>0.8999210883301684</v>
      </c>
    </row>
    <row r="388" spans="1:7" ht="12.75" customHeight="1">
      <c r="A388" s="18">
        <v>10</v>
      </c>
      <c r="B388" s="35" t="s">
        <v>175</v>
      </c>
      <c r="C388" s="168">
        <v>2961.064</v>
      </c>
      <c r="D388" s="168">
        <v>177.67350270588233</v>
      </c>
      <c r="E388" s="168">
        <v>2438.2</v>
      </c>
      <c r="F388" s="168">
        <f t="shared" si="15"/>
        <v>2615.873502705882</v>
      </c>
      <c r="G388" s="35">
        <f t="shared" si="16"/>
        <v>0.8834234932800784</v>
      </c>
    </row>
    <row r="389" spans="1:7" ht="12.75" customHeight="1">
      <c r="A389" s="18">
        <v>11</v>
      </c>
      <c r="B389" s="35" t="s">
        <v>180</v>
      </c>
      <c r="C389" s="168">
        <v>2119.342</v>
      </c>
      <c r="D389" s="168">
        <v>131.33901311764706</v>
      </c>
      <c r="E389" s="168">
        <v>1860.44</v>
      </c>
      <c r="F389" s="168">
        <f t="shared" si="15"/>
        <v>1991.779013117647</v>
      </c>
      <c r="G389" s="35">
        <f t="shared" si="16"/>
        <v>0.9398100981897434</v>
      </c>
    </row>
    <row r="390" spans="1:7" ht="12.75" customHeight="1">
      <c r="A390" s="18">
        <v>12</v>
      </c>
      <c r="B390" s="35" t="s">
        <v>170</v>
      </c>
      <c r="C390" s="168">
        <v>5070.84</v>
      </c>
      <c r="D390" s="168">
        <v>305.893926617647</v>
      </c>
      <c r="E390" s="168">
        <v>3713.4</v>
      </c>
      <c r="F390" s="168">
        <f t="shared" si="15"/>
        <v>4019.2939266176472</v>
      </c>
      <c r="G390" s="35">
        <f t="shared" si="16"/>
        <v>0.7926288201989506</v>
      </c>
    </row>
    <row r="391" spans="1:7" ht="12.75" customHeight="1">
      <c r="A391" s="18">
        <v>13</v>
      </c>
      <c r="B391" s="35" t="s">
        <v>157</v>
      </c>
      <c r="C391" s="168">
        <v>2752.056</v>
      </c>
      <c r="D391" s="168">
        <v>172.10647038235294</v>
      </c>
      <c r="E391" s="168">
        <v>2455.45</v>
      </c>
      <c r="F391" s="168">
        <f t="shared" si="15"/>
        <v>2627.556470382353</v>
      </c>
      <c r="G391" s="35">
        <f t="shared" si="16"/>
        <v>0.9547612658980605</v>
      </c>
    </row>
    <row r="392" spans="1:7" ht="12.75" customHeight="1">
      <c r="A392" s="18">
        <v>14</v>
      </c>
      <c r="B392" s="35" t="s">
        <v>183</v>
      </c>
      <c r="C392" s="168">
        <v>2524.06</v>
      </c>
      <c r="D392" s="168">
        <v>153.58005588235295</v>
      </c>
      <c r="E392" s="168">
        <v>2147.3900000000003</v>
      </c>
      <c r="F392" s="168">
        <f t="shared" si="15"/>
        <v>2300.9700558823533</v>
      </c>
      <c r="G392" s="35">
        <f t="shared" si="16"/>
        <v>0.9116146430284356</v>
      </c>
    </row>
    <row r="393" spans="1:7" ht="12.75" customHeight="1">
      <c r="A393" s="18">
        <v>15</v>
      </c>
      <c r="B393" s="35" t="s">
        <v>166</v>
      </c>
      <c r="C393" s="168">
        <v>3381.74</v>
      </c>
      <c r="D393" s="168">
        <v>209.13906882352944</v>
      </c>
      <c r="E393" s="168">
        <v>2688.88</v>
      </c>
      <c r="F393" s="168">
        <f t="shared" si="15"/>
        <v>2898.01906882353</v>
      </c>
      <c r="G393" s="35">
        <f t="shared" si="16"/>
        <v>0.8569609339640333</v>
      </c>
    </row>
    <row r="394" spans="1:7" ht="12.75" customHeight="1">
      <c r="A394" s="18">
        <v>16</v>
      </c>
      <c r="B394" s="35" t="s">
        <v>158</v>
      </c>
      <c r="C394" s="168">
        <v>2223.742</v>
      </c>
      <c r="D394" s="168">
        <v>138.7165765</v>
      </c>
      <c r="E394" s="168">
        <v>1978.6</v>
      </c>
      <c r="F394" s="168">
        <f t="shared" si="15"/>
        <v>2117.3165765</v>
      </c>
      <c r="G394" s="35">
        <f t="shared" si="16"/>
        <v>0.9521412899967711</v>
      </c>
    </row>
    <row r="395" spans="1:7" ht="12.75" customHeight="1">
      <c r="A395" s="18">
        <v>17</v>
      </c>
      <c r="B395" s="35" t="s">
        <v>172</v>
      </c>
      <c r="C395" s="168">
        <v>3333.538</v>
      </c>
      <c r="D395" s="168">
        <v>204.1225264411765</v>
      </c>
      <c r="E395" s="168">
        <v>2793.68</v>
      </c>
      <c r="F395" s="168">
        <f t="shared" si="15"/>
        <v>2997.8025264411763</v>
      </c>
      <c r="G395" s="35">
        <f t="shared" si="16"/>
        <v>0.8992855418000864</v>
      </c>
    </row>
    <row r="396" spans="1:7" ht="12.75" customHeight="1">
      <c r="A396" s="18">
        <v>18</v>
      </c>
      <c r="B396" s="35" t="s">
        <v>184</v>
      </c>
      <c r="C396" s="168">
        <v>1925.002</v>
      </c>
      <c r="D396" s="168">
        <v>116.69717502941177</v>
      </c>
      <c r="E396" s="168">
        <v>1473.4299999999998</v>
      </c>
      <c r="F396" s="168">
        <f t="shared" si="15"/>
        <v>1590.1271750294115</v>
      </c>
      <c r="G396" s="35">
        <f t="shared" si="16"/>
        <v>0.8260392327017902</v>
      </c>
    </row>
    <row r="397" spans="1:7" ht="12.75" customHeight="1">
      <c r="A397" s="18">
        <v>19</v>
      </c>
      <c r="B397" s="35" t="s">
        <v>171</v>
      </c>
      <c r="C397" s="168">
        <v>3696.508</v>
      </c>
      <c r="D397" s="168">
        <v>223.22226820588233</v>
      </c>
      <c r="E397" s="168">
        <v>3001.3900000000003</v>
      </c>
      <c r="F397" s="168">
        <f t="shared" si="15"/>
        <v>3224.6122682058826</v>
      </c>
      <c r="G397" s="35">
        <f t="shared" si="16"/>
        <v>0.8723401297132003</v>
      </c>
    </row>
    <row r="398" spans="1:7" ht="12.75" customHeight="1">
      <c r="A398" s="18">
        <v>20</v>
      </c>
      <c r="B398" s="35" t="s">
        <v>167</v>
      </c>
      <c r="C398" s="168">
        <v>2821.42</v>
      </c>
      <c r="D398" s="168">
        <v>176.81280397058822</v>
      </c>
      <c r="E398" s="168">
        <v>2255.19</v>
      </c>
      <c r="F398" s="168">
        <f t="shared" si="15"/>
        <v>2432.0028039705885</v>
      </c>
      <c r="G398" s="35">
        <f t="shared" si="16"/>
        <v>0.8619782960249054</v>
      </c>
    </row>
    <row r="399" spans="1:7" ht="12.75" customHeight="1">
      <c r="A399" s="18">
        <v>21</v>
      </c>
      <c r="B399" s="35" t="s">
        <v>169</v>
      </c>
      <c r="C399" s="168">
        <v>589.072</v>
      </c>
      <c r="D399" s="168">
        <v>38.66176694117647</v>
      </c>
      <c r="E399" s="168">
        <v>513.75</v>
      </c>
      <c r="F399" s="168">
        <f t="shared" si="15"/>
        <v>552.4117669411764</v>
      </c>
      <c r="G399" s="35">
        <f t="shared" si="16"/>
        <v>0.9377661252634253</v>
      </c>
    </row>
    <row r="400" spans="1:7" ht="12.75" customHeight="1">
      <c r="A400" s="18">
        <v>22</v>
      </c>
      <c r="B400" s="35" t="s">
        <v>173</v>
      </c>
      <c r="C400" s="168">
        <v>3872.98</v>
      </c>
      <c r="D400" s="168">
        <v>234.68157308823527</v>
      </c>
      <c r="E400" s="168">
        <v>3108.2799999999997</v>
      </c>
      <c r="F400" s="168">
        <f t="shared" si="15"/>
        <v>3342.961573088235</v>
      </c>
      <c r="G400" s="35">
        <f t="shared" si="16"/>
        <v>0.8631497123889705</v>
      </c>
    </row>
    <row r="401" spans="1:7" ht="12.75" customHeight="1">
      <c r="A401" s="18">
        <v>23</v>
      </c>
      <c r="B401" s="35" t="s">
        <v>164</v>
      </c>
      <c r="C401" s="168">
        <v>4733.498</v>
      </c>
      <c r="D401" s="168">
        <v>285.38895070588234</v>
      </c>
      <c r="E401" s="168">
        <v>3913.41</v>
      </c>
      <c r="F401" s="168">
        <f t="shared" si="15"/>
        <v>4198.798950705882</v>
      </c>
      <c r="G401" s="35">
        <f t="shared" si="16"/>
        <v>0.8870393418790675</v>
      </c>
    </row>
    <row r="402" spans="1:7" ht="12.75" customHeight="1">
      <c r="A402" s="18">
        <v>24</v>
      </c>
      <c r="B402" s="35" t="s">
        <v>168</v>
      </c>
      <c r="C402" s="168">
        <v>4976.654</v>
      </c>
      <c r="D402" s="168">
        <v>304.69054623529405</v>
      </c>
      <c r="E402" s="168">
        <v>4335.74</v>
      </c>
      <c r="F402" s="168">
        <f t="shared" si="15"/>
        <v>4640.430546235294</v>
      </c>
      <c r="G402" s="35">
        <f t="shared" si="16"/>
        <v>0.932439857429368</v>
      </c>
    </row>
    <row r="403" spans="1:7" ht="12.75" customHeight="1">
      <c r="A403" s="18">
        <v>25</v>
      </c>
      <c r="B403" s="35" t="s">
        <v>163</v>
      </c>
      <c r="C403" s="168">
        <v>2524.788</v>
      </c>
      <c r="D403" s="168">
        <v>156.5876940882353</v>
      </c>
      <c r="E403" s="168">
        <v>2053.38</v>
      </c>
      <c r="F403" s="168">
        <f t="shared" si="15"/>
        <v>2209.9676940882355</v>
      </c>
      <c r="G403" s="35">
        <f t="shared" si="16"/>
        <v>0.8753082215569131</v>
      </c>
    </row>
    <row r="404" spans="1:7" ht="12.75" customHeight="1">
      <c r="A404" s="18">
        <v>26</v>
      </c>
      <c r="B404" s="35" t="s">
        <v>161</v>
      </c>
      <c r="C404" s="168">
        <v>874.992</v>
      </c>
      <c r="D404" s="168">
        <v>60.01554929411765</v>
      </c>
      <c r="E404" s="168">
        <v>818.3299999999999</v>
      </c>
      <c r="F404" s="168">
        <f t="shared" si="15"/>
        <v>878.3455492941175</v>
      </c>
      <c r="G404" s="35">
        <f t="shared" si="16"/>
        <v>1.0038326628061942</v>
      </c>
    </row>
    <row r="405" spans="1:7" ht="12.75" customHeight="1">
      <c r="A405" s="18">
        <v>27</v>
      </c>
      <c r="B405" s="35" t="s">
        <v>174</v>
      </c>
      <c r="C405" s="168">
        <v>2672.39</v>
      </c>
      <c r="D405" s="168">
        <v>165.69116985294116</v>
      </c>
      <c r="E405" s="168">
        <v>2161.14</v>
      </c>
      <c r="F405" s="168">
        <f t="shared" si="15"/>
        <v>2326.831169852941</v>
      </c>
      <c r="G405" s="35">
        <f t="shared" si="16"/>
        <v>0.8706929639210373</v>
      </c>
    </row>
    <row r="406" spans="1:7" ht="12.75" customHeight="1">
      <c r="A406" s="18"/>
      <c r="B406" s="1" t="s">
        <v>27</v>
      </c>
      <c r="C406" s="169">
        <v>80400.02999999998</v>
      </c>
      <c r="D406" s="169">
        <v>4945.6</v>
      </c>
      <c r="E406" s="169">
        <v>65800.06000000001</v>
      </c>
      <c r="F406" s="169">
        <f t="shared" si="15"/>
        <v>70745.66000000002</v>
      </c>
      <c r="G406" s="39">
        <f t="shared" si="16"/>
        <v>0.8799208159499446</v>
      </c>
    </row>
    <row r="407" ht="5.25" customHeight="1">
      <c r="A407" s="78"/>
    </row>
    <row r="408" spans="1:8" ht="14.25">
      <c r="A408" s="9" t="s">
        <v>45</v>
      </c>
      <c r="H408" s="31"/>
    </row>
    <row r="409" spans="1:7" ht="6.75" customHeight="1">
      <c r="A409" s="9"/>
      <c r="G409" s="10" t="s">
        <v>12</v>
      </c>
    </row>
    <row r="410" spans="1:5" ht="14.25">
      <c r="A410" s="30" t="s">
        <v>39</v>
      </c>
      <c r="B410" s="30" t="s">
        <v>46</v>
      </c>
      <c r="C410" s="30" t="s">
        <v>47</v>
      </c>
      <c r="D410" s="30" t="s">
        <v>48</v>
      </c>
      <c r="E410" s="30" t="s">
        <v>49</v>
      </c>
    </row>
    <row r="411" spans="1:8" ht="18.75" customHeight="1">
      <c r="A411" s="52">
        <f>C406</f>
        <v>80400.02999999998</v>
      </c>
      <c r="B411" s="52">
        <f>F406</f>
        <v>70745.66000000002</v>
      </c>
      <c r="C411" s="39">
        <f>B411/A411</f>
        <v>0.8799208159499446</v>
      </c>
      <c r="D411" s="52">
        <f>D444</f>
        <v>67033.8141</v>
      </c>
      <c r="E411" s="39">
        <f>D411/A411</f>
        <v>0.8337535956143302</v>
      </c>
      <c r="H411" s="10" t="s">
        <v>12</v>
      </c>
    </row>
    <row r="412" spans="1:7" ht="7.5" customHeight="1">
      <c r="A412" s="9"/>
      <c r="G412" s="10" t="s">
        <v>12</v>
      </c>
    </row>
    <row r="413" ht="14.25">
      <c r="A413" s="9" t="s">
        <v>224</v>
      </c>
    </row>
    <row r="414" ht="6.75" customHeight="1">
      <c r="A414" s="9"/>
    </row>
    <row r="415" spans="1:5" ht="14.25">
      <c r="A415" s="49" t="s">
        <v>20</v>
      </c>
      <c r="B415" s="49" t="s">
        <v>31</v>
      </c>
      <c r="C415" s="76" t="s">
        <v>39</v>
      </c>
      <c r="D415" s="49" t="s">
        <v>48</v>
      </c>
      <c r="E415" s="17" t="s">
        <v>49</v>
      </c>
    </row>
    <row r="416" spans="1:5" ht="14.25">
      <c r="A416" s="79">
        <v>1</v>
      </c>
      <c r="B416" s="79">
        <v>2</v>
      </c>
      <c r="C416" s="80">
        <v>3</v>
      </c>
      <c r="D416" s="79">
        <v>4</v>
      </c>
      <c r="E416" s="81">
        <v>5</v>
      </c>
    </row>
    <row r="417" spans="1:7" ht="12.75" customHeight="1">
      <c r="A417" s="18">
        <v>1</v>
      </c>
      <c r="B417" s="35" t="s">
        <v>181</v>
      </c>
      <c r="C417" s="168">
        <v>2368.788</v>
      </c>
      <c r="D417" s="257">
        <v>2108.0031</v>
      </c>
      <c r="E417" s="260">
        <f aca="true" t="shared" si="17" ref="E417:E444">D417/C417</f>
        <v>0.8899078769395995</v>
      </c>
      <c r="F417" s="142"/>
      <c r="G417" s="31"/>
    </row>
    <row r="418" spans="1:7" ht="12.75" customHeight="1">
      <c r="A418" s="18">
        <v>2</v>
      </c>
      <c r="B418" s="35" t="s">
        <v>159</v>
      </c>
      <c r="C418" s="168">
        <v>5018.968000000001</v>
      </c>
      <c r="D418" s="257">
        <v>4083.9386999999997</v>
      </c>
      <c r="E418" s="260">
        <f t="shared" si="17"/>
        <v>0.8137008843252237</v>
      </c>
      <c r="F418" s="142"/>
      <c r="G418" s="31" t="s">
        <v>12</v>
      </c>
    </row>
    <row r="419" spans="1:7" ht="12.75" customHeight="1">
      <c r="A419" s="18">
        <v>3</v>
      </c>
      <c r="B419" s="35" t="s">
        <v>179</v>
      </c>
      <c r="C419" s="168">
        <v>3005.2120000000004</v>
      </c>
      <c r="D419" s="257">
        <v>2445.795</v>
      </c>
      <c r="E419" s="260">
        <f t="shared" si="17"/>
        <v>0.8138510694087471</v>
      </c>
      <c r="F419" s="142"/>
      <c r="G419" s="31"/>
    </row>
    <row r="420" spans="1:7" ht="12.75" customHeight="1">
      <c r="A420" s="18">
        <v>4</v>
      </c>
      <c r="B420" s="35" t="s">
        <v>162</v>
      </c>
      <c r="C420" s="168">
        <v>2796.544</v>
      </c>
      <c r="D420" s="257">
        <v>2319.0182999999997</v>
      </c>
      <c r="E420" s="260">
        <f t="shared" si="17"/>
        <v>0.8292443458783412</v>
      </c>
      <c r="F420" s="142"/>
      <c r="G420" s="31"/>
    </row>
    <row r="421" spans="1:7" ht="12.75" customHeight="1">
      <c r="A421" s="18">
        <v>5</v>
      </c>
      <c r="B421" s="35" t="s">
        <v>176</v>
      </c>
      <c r="C421" s="168">
        <v>3251.878</v>
      </c>
      <c r="D421" s="257">
        <v>2656.5856000000003</v>
      </c>
      <c r="E421" s="260">
        <f t="shared" si="17"/>
        <v>0.8169388888513038</v>
      </c>
      <c r="F421" s="142"/>
      <c r="G421" s="31"/>
    </row>
    <row r="422" spans="1:7" ht="12.75" customHeight="1">
      <c r="A422" s="18">
        <v>6</v>
      </c>
      <c r="B422" s="35" t="s">
        <v>178</v>
      </c>
      <c r="C422" s="168">
        <v>1036.106</v>
      </c>
      <c r="D422" s="257">
        <v>913.4196</v>
      </c>
      <c r="E422" s="260">
        <f t="shared" si="17"/>
        <v>0.8815889493932088</v>
      </c>
      <c r="F422" s="142"/>
      <c r="G422" s="31"/>
    </row>
    <row r="423" spans="1:7" ht="12.75" customHeight="1">
      <c r="A423" s="18">
        <v>7</v>
      </c>
      <c r="B423" s="35" t="s">
        <v>165</v>
      </c>
      <c r="C423" s="168">
        <v>6577.24</v>
      </c>
      <c r="D423" s="257">
        <v>5123.262699999999</v>
      </c>
      <c r="E423" s="260">
        <f t="shared" si="17"/>
        <v>0.7789380804106281</v>
      </c>
      <c r="F423" s="142"/>
      <c r="G423" s="31"/>
    </row>
    <row r="424" spans="1:7" ht="12.75" customHeight="1">
      <c r="A424" s="18">
        <v>8</v>
      </c>
      <c r="B424" s="35" t="s">
        <v>177</v>
      </c>
      <c r="C424" s="168">
        <v>970.2719999999999</v>
      </c>
      <c r="D424" s="257">
        <v>865.6835</v>
      </c>
      <c r="E424" s="260">
        <f t="shared" si="17"/>
        <v>0.8922070306058508</v>
      </c>
      <c r="F424" s="142"/>
      <c r="G424" s="31"/>
    </row>
    <row r="425" spans="1:7" ht="12.75" customHeight="1">
      <c r="A425" s="18">
        <v>9</v>
      </c>
      <c r="B425" s="35" t="s">
        <v>160</v>
      </c>
      <c r="C425" s="168">
        <v>2321.3360000000002</v>
      </c>
      <c r="D425" s="257">
        <v>1986.1775</v>
      </c>
      <c r="E425" s="260">
        <f t="shared" si="17"/>
        <v>0.8556182732702202</v>
      </c>
      <c r="F425" s="142"/>
      <c r="G425" s="31"/>
    </row>
    <row r="426" spans="1:7" ht="12.75" customHeight="1">
      <c r="A426" s="18">
        <v>10</v>
      </c>
      <c r="B426" s="35" t="s">
        <v>175</v>
      </c>
      <c r="C426" s="168">
        <v>2961.064</v>
      </c>
      <c r="D426" s="257">
        <v>2486.0169</v>
      </c>
      <c r="E426" s="260">
        <f t="shared" si="17"/>
        <v>0.8395687833832705</v>
      </c>
      <c r="F426" s="142"/>
      <c r="G426" s="31"/>
    </row>
    <row r="427" spans="1:7" ht="12.75" customHeight="1">
      <c r="A427" s="18">
        <v>11</v>
      </c>
      <c r="B427" s="35" t="s">
        <v>180</v>
      </c>
      <c r="C427" s="168">
        <v>2119.342</v>
      </c>
      <c r="D427" s="257">
        <v>1894.1553</v>
      </c>
      <c r="E427" s="260">
        <f t="shared" si="17"/>
        <v>0.8937468799278265</v>
      </c>
      <c r="F427" s="142"/>
      <c r="G427" s="31"/>
    </row>
    <row r="428" spans="1:7" ht="12.75" customHeight="1">
      <c r="A428" s="18">
        <v>12</v>
      </c>
      <c r="B428" s="35" t="s">
        <v>170</v>
      </c>
      <c r="C428" s="168">
        <v>5070.84</v>
      </c>
      <c r="D428" s="257">
        <v>3784.3926</v>
      </c>
      <c r="E428" s="260">
        <f t="shared" si="17"/>
        <v>0.7463048725654922</v>
      </c>
      <c r="F428" s="142"/>
      <c r="G428" s="31"/>
    </row>
    <row r="429" spans="1:7" ht="12.75" customHeight="1">
      <c r="A429" s="18">
        <v>13</v>
      </c>
      <c r="B429" s="35" t="s">
        <v>157</v>
      </c>
      <c r="C429" s="168">
        <v>2752.056</v>
      </c>
      <c r="D429" s="257">
        <v>2500.2348</v>
      </c>
      <c r="E429" s="260">
        <f t="shared" si="17"/>
        <v>0.9084970654666912</v>
      </c>
      <c r="F429" s="142"/>
      <c r="G429" s="31"/>
    </row>
    <row r="430" spans="1:7" ht="12.75" customHeight="1">
      <c r="A430" s="18">
        <v>14</v>
      </c>
      <c r="B430" s="35" t="s">
        <v>183</v>
      </c>
      <c r="C430" s="168">
        <v>2524.06</v>
      </c>
      <c r="D430" s="257">
        <v>2187.3702000000003</v>
      </c>
      <c r="E430" s="260">
        <f t="shared" si="17"/>
        <v>0.8666078460892374</v>
      </c>
      <c r="F430" s="142"/>
      <c r="G430" s="31"/>
    </row>
    <row r="431" spans="1:7" ht="12.75" customHeight="1">
      <c r="A431" s="18">
        <v>15</v>
      </c>
      <c r="B431" s="35" t="s">
        <v>166</v>
      </c>
      <c r="C431" s="168">
        <v>3381.74</v>
      </c>
      <c r="D431" s="257">
        <v>2738.1296</v>
      </c>
      <c r="E431" s="260">
        <f t="shared" si="17"/>
        <v>0.8096806969193375</v>
      </c>
      <c r="F431" s="142"/>
      <c r="G431" s="31"/>
    </row>
    <row r="432" spans="1:7" ht="12.75" customHeight="1">
      <c r="A432" s="18">
        <v>16</v>
      </c>
      <c r="B432" s="35" t="s">
        <v>158</v>
      </c>
      <c r="C432" s="168">
        <v>2223.742</v>
      </c>
      <c r="D432" s="257">
        <v>2014.9142000000002</v>
      </c>
      <c r="E432" s="260">
        <f t="shared" si="17"/>
        <v>0.9060917138768796</v>
      </c>
      <c r="F432" s="142"/>
      <c r="G432" s="31"/>
    </row>
    <row r="433" spans="1:7" ht="12.75" customHeight="1">
      <c r="A433" s="18">
        <v>17</v>
      </c>
      <c r="B433" s="35" t="s">
        <v>172</v>
      </c>
      <c r="C433" s="168">
        <v>3333.538</v>
      </c>
      <c r="D433" s="257">
        <v>2846.398</v>
      </c>
      <c r="E433" s="260">
        <f t="shared" si="17"/>
        <v>0.8538669725678844</v>
      </c>
      <c r="F433" s="142"/>
      <c r="G433" s="31"/>
    </row>
    <row r="434" spans="1:7" ht="12.75" customHeight="1">
      <c r="A434" s="18">
        <v>18</v>
      </c>
      <c r="B434" s="35" t="s">
        <v>184</v>
      </c>
      <c r="C434" s="168">
        <v>1925.002</v>
      </c>
      <c r="D434" s="257">
        <v>1501.188</v>
      </c>
      <c r="E434" s="260">
        <f t="shared" si="17"/>
        <v>0.7798371118575462</v>
      </c>
      <c r="F434" s="142"/>
      <c r="G434" s="31"/>
    </row>
    <row r="435" spans="1:7" ht="12.75" customHeight="1">
      <c r="A435" s="18">
        <v>19</v>
      </c>
      <c r="B435" s="35" t="s">
        <v>171</v>
      </c>
      <c r="C435" s="168">
        <v>3696.508</v>
      </c>
      <c r="D435" s="257">
        <v>3059.7106000000003</v>
      </c>
      <c r="E435" s="260">
        <f t="shared" si="17"/>
        <v>0.8277300089706287</v>
      </c>
      <c r="F435" s="142"/>
      <c r="G435" s="31"/>
    </row>
    <row r="436" spans="1:7" ht="12.75" customHeight="1">
      <c r="A436" s="18">
        <v>20</v>
      </c>
      <c r="B436" s="35" t="s">
        <v>167</v>
      </c>
      <c r="C436" s="168">
        <v>2821.42</v>
      </c>
      <c r="D436" s="257">
        <v>2296.4319</v>
      </c>
      <c r="E436" s="260">
        <f t="shared" si="17"/>
        <v>0.813927703071503</v>
      </c>
      <c r="F436" s="142"/>
      <c r="G436" s="31"/>
    </row>
    <row r="437" spans="1:7" ht="12.75" customHeight="1">
      <c r="A437" s="18">
        <v>21</v>
      </c>
      <c r="B437" s="35" t="s">
        <v>169</v>
      </c>
      <c r="C437" s="168">
        <v>589.072</v>
      </c>
      <c r="D437" s="257">
        <v>522.4472000000001</v>
      </c>
      <c r="E437" s="260">
        <f t="shared" si="17"/>
        <v>0.8868987152674037</v>
      </c>
      <c r="F437" s="142"/>
      <c r="G437" s="31"/>
    </row>
    <row r="438" spans="1:7" ht="12.75" customHeight="1">
      <c r="A438" s="18">
        <v>22</v>
      </c>
      <c r="B438" s="35" t="s">
        <v>173</v>
      </c>
      <c r="C438" s="168">
        <v>3872.98</v>
      </c>
      <c r="D438" s="257">
        <v>3167.7649</v>
      </c>
      <c r="E438" s="260">
        <f t="shared" si="17"/>
        <v>0.8179140868271977</v>
      </c>
      <c r="F438" s="142"/>
      <c r="G438" s="31"/>
    </row>
    <row r="439" spans="1:7" ht="12.75" customHeight="1">
      <c r="A439" s="18">
        <v>23</v>
      </c>
      <c r="B439" s="35" t="s">
        <v>164</v>
      </c>
      <c r="C439" s="168">
        <v>4733.498</v>
      </c>
      <c r="D439" s="257">
        <v>3990.6299</v>
      </c>
      <c r="E439" s="260">
        <f t="shared" si="17"/>
        <v>0.8430614949029238</v>
      </c>
      <c r="F439" s="142"/>
      <c r="G439" s="31"/>
    </row>
    <row r="440" spans="1:7" ht="12.75" customHeight="1">
      <c r="A440" s="18">
        <v>24</v>
      </c>
      <c r="B440" s="35" t="s">
        <v>168</v>
      </c>
      <c r="C440" s="168">
        <v>4976.654</v>
      </c>
      <c r="D440" s="257">
        <v>4418.4449</v>
      </c>
      <c r="E440" s="260">
        <f t="shared" si="17"/>
        <v>0.8878344566449666</v>
      </c>
      <c r="F440" s="142"/>
      <c r="G440" s="31"/>
    </row>
    <row r="441" spans="1:7" ht="12.75" customHeight="1">
      <c r="A441" s="18">
        <v>25</v>
      </c>
      <c r="B441" s="35" t="s">
        <v>163</v>
      </c>
      <c r="C441" s="168">
        <v>2524.788</v>
      </c>
      <c r="D441" s="257">
        <v>2092.2334</v>
      </c>
      <c r="E441" s="260">
        <f t="shared" si="17"/>
        <v>0.8286768631663332</v>
      </c>
      <c r="F441" s="142"/>
      <c r="G441" s="31"/>
    </row>
    <row r="442" spans="1:7" ht="12.75" customHeight="1">
      <c r="A442" s="18">
        <v>26</v>
      </c>
      <c r="B442" s="35" t="s">
        <v>161</v>
      </c>
      <c r="C442" s="168">
        <v>874.992</v>
      </c>
      <c r="D442" s="257">
        <v>829.8534999999999</v>
      </c>
      <c r="E442" s="260">
        <f t="shared" si="17"/>
        <v>0.9484126712015652</v>
      </c>
      <c r="F442" s="142"/>
      <c r="G442" s="31"/>
    </row>
    <row r="443" spans="1:7" ht="12.75" customHeight="1">
      <c r="A443" s="18">
        <v>27</v>
      </c>
      <c r="B443" s="35" t="s">
        <v>174</v>
      </c>
      <c r="C443" s="168">
        <v>2672.39</v>
      </c>
      <c r="D443" s="257">
        <v>2201.6142</v>
      </c>
      <c r="E443" s="260">
        <f t="shared" si="17"/>
        <v>0.8238371644857225</v>
      </c>
      <c r="F443" s="142"/>
      <c r="G443" s="31"/>
    </row>
    <row r="444" spans="1:7" ht="12.75" customHeight="1">
      <c r="A444" s="34"/>
      <c r="B444" s="1" t="s">
        <v>27</v>
      </c>
      <c r="C444" s="169">
        <v>80400.02999999998</v>
      </c>
      <c r="D444" s="258">
        <v>67033.8141</v>
      </c>
      <c r="E444" s="259">
        <f t="shared" si="17"/>
        <v>0.8337535956143302</v>
      </c>
      <c r="F444" s="42"/>
      <c r="G444" s="31"/>
    </row>
    <row r="445" spans="1:8" ht="14.25" customHeight="1">
      <c r="A445" s="40"/>
      <c r="B445" s="2"/>
      <c r="C445" s="64"/>
      <c r="D445" s="64"/>
      <c r="E445" s="82"/>
      <c r="F445" s="26"/>
      <c r="G445" s="26"/>
      <c r="H445" s="26"/>
    </row>
    <row r="446" spans="1:8" ht="14.25">
      <c r="A446" s="9" t="s">
        <v>120</v>
      </c>
      <c r="F446" s="83"/>
      <c r="G446" s="83"/>
      <c r="H446" s="84"/>
    </row>
    <row r="447" spans="1:8" ht="6.75" customHeight="1">
      <c r="A447" s="9"/>
      <c r="F447" s="26"/>
      <c r="G447" s="26"/>
      <c r="H447" s="26"/>
    </row>
    <row r="448" spans="1:8" ht="28.5">
      <c r="A448" s="86" t="s">
        <v>39</v>
      </c>
      <c r="B448" s="86" t="s">
        <v>116</v>
      </c>
      <c r="C448" s="86" t="s">
        <v>117</v>
      </c>
      <c r="D448" s="86" t="s">
        <v>50</v>
      </c>
      <c r="F448" s="26"/>
      <c r="G448" s="183"/>
      <c r="H448" s="183"/>
    </row>
    <row r="449" spans="1:4" ht="18.75" customHeight="1">
      <c r="A449" s="52">
        <f>C482</f>
        <v>2263.632899999999</v>
      </c>
      <c r="B449" s="52">
        <f>D482</f>
        <v>1973.9899999999998</v>
      </c>
      <c r="C449" s="85">
        <f>E482</f>
        <v>1973.9899999999998</v>
      </c>
      <c r="D449" s="35">
        <f>C449/B449</f>
        <v>1</v>
      </c>
    </row>
    <row r="450" ht="7.5" customHeight="1">
      <c r="A450" s="9"/>
    </row>
    <row r="451" ht="14.25">
      <c r="A451" s="9" t="s">
        <v>119</v>
      </c>
    </row>
    <row r="452" ht="6.75" customHeight="1">
      <c r="A452" s="9"/>
    </row>
    <row r="453" spans="1:7" ht="33" customHeight="1">
      <c r="A453" s="86" t="s">
        <v>20</v>
      </c>
      <c r="B453" s="86" t="s">
        <v>31</v>
      </c>
      <c r="C453" s="60" t="s">
        <v>39</v>
      </c>
      <c r="D453" s="86" t="s">
        <v>118</v>
      </c>
      <c r="E453" s="86" t="s">
        <v>124</v>
      </c>
      <c r="F453" s="86" t="s">
        <v>51</v>
      </c>
      <c r="G453" s="86" t="s">
        <v>112</v>
      </c>
    </row>
    <row r="454" spans="1:7" ht="14.25">
      <c r="A454" s="87">
        <v>1</v>
      </c>
      <c r="B454" s="87">
        <v>2</v>
      </c>
      <c r="C454" s="88">
        <v>3</v>
      </c>
      <c r="D454" s="87">
        <v>4</v>
      </c>
      <c r="E454" s="89">
        <v>5</v>
      </c>
      <c r="F454" s="88">
        <v>6</v>
      </c>
      <c r="G454" s="87">
        <v>7</v>
      </c>
    </row>
    <row r="455" spans="1:8" ht="12.75" customHeight="1">
      <c r="A455" s="185">
        <v>1</v>
      </c>
      <c r="B455" s="35" t="s">
        <v>181</v>
      </c>
      <c r="C455" s="241">
        <v>66.72378944647058</v>
      </c>
      <c r="D455" s="241">
        <v>62.04</v>
      </c>
      <c r="E455" s="241">
        <v>62.04</v>
      </c>
      <c r="F455" s="242">
        <f aca="true" t="shared" si="18" ref="F455:F481">D455-E455</f>
        <v>0</v>
      </c>
      <c r="G455" s="194">
        <f aca="true" t="shared" si="19" ref="G455:G481">E455/D455</f>
        <v>1</v>
      </c>
      <c r="H455" s="187"/>
    </row>
    <row r="456" spans="1:8" ht="12.75" customHeight="1">
      <c r="A456" s="185">
        <v>2</v>
      </c>
      <c r="B456" s="35" t="s">
        <v>159</v>
      </c>
      <c r="C456" s="241">
        <v>141.39096582882354</v>
      </c>
      <c r="D456" s="241">
        <v>120.22</v>
      </c>
      <c r="E456" s="241">
        <v>120.22</v>
      </c>
      <c r="F456" s="242">
        <f t="shared" si="18"/>
        <v>0</v>
      </c>
      <c r="G456" s="194">
        <f t="shared" si="19"/>
        <v>1</v>
      </c>
      <c r="H456" s="187"/>
    </row>
    <row r="457" spans="1:8" ht="12.75" customHeight="1">
      <c r="A457" s="185">
        <v>3</v>
      </c>
      <c r="B457" s="35" t="s">
        <v>179</v>
      </c>
      <c r="C457" s="241">
        <v>84.4954062564706</v>
      </c>
      <c r="D457" s="241">
        <v>72.08</v>
      </c>
      <c r="E457" s="241">
        <v>72.08</v>
      </c>
      <c r="F457" s="242">
        <f t="shared" si="18"/>
        <v>0</v>
      </c>
      <c r="G457" s="194">
        <f t="shared" si="19"/>
        <v>1</v>
      </c>
      <c r="H457" s="187"/>
    </row>
    <row r="458" spans="1:8" ht="12.75" customHeight="1">
      <c r="A458" s="185">
        <v>4</v>
      </c>
      <c r="B458" s="35" t="s">
        <v>162</v>
      </c>
      <c r="C458" s="241">
        <v>78.60817541735294</v>
      </c>
      <c r="D458" s="241">
        <v>68.37</v>
      </c>
      <c r="E458" s="241">
        <v>68.37</v>
      </c>
      <c r="F458" s="242">
        <f t="shared" si="18"/>
        <v>0</v>
      </c>
      <c r="G458" s="194">
        <f t="shared" si="19"/>
        <v>1</v>
      </c>
      <c r="H458" s="187"/>
    </row>
    <row r="459" spans="1:8" ht="12.75" customHeight="1">
      <c r="A459" s="185">
        <v>5</v>
      </c>
      <c r="B459" s="35" t="s">
        <v>176</v>
      </c>
      <c r="C459" s="241">
        <v>91.57975356264707</v>
      </c>
      <c r="D459" s="241">
        <v>78.2</v>
      </c>
      <c r="E459" s="241">
        <v>78.2</v>
      </c>
      <c r="F459" s="242">
        <f t="shared" si="18"/>
        <v>0</v>
      </c>
      <c r="G459" s="194">
        <f t="shared" si="19"/>
        <v>1</v>
      </c>
      <c r="H459" s="187"/>
    </row>
    <row r="460" spans="1:8" ht="12.75" customHeight="1">
      <c r="A460" s="185">
        <v>6</v>
      </c>
      <c r="B460" s="35" t="s">
        <v>178</v>
      </c>
      <c r="C460" s="241">
        <v>29.003120834117645</v>
      </c>
      <c r="D460" s="241">
        <v>26.96</v>
      </c>
      <c r="E460" s="241">
        <v>26.96</v>
      </c>
      <c r="F460" s="242">
        <f t="shared" si="18"/>
        <v>0</v>
      </c>
      <c r="G460" s="194">
        <f t="shared" si="19"/>
        <v>1</v>
      </c>
      <c r="H460" s="187"/>
    </row>
    <row r="461" spans="1:8" ht="12.75" customHeight="1">
      <c r="A461" s="185">
        <v>7</v>
      </c>
      <c r="B461" s="35" t="s">
        <v>165</v>
      </c>
      <c r="C461" s="241">
        <v>185.28420952941175</v>
      </c>
      <c r="D461" s="241">
        <v>150.84</v>
      </c>
      <c r="E461" s="241">
        <v>150.84</v>
      </c>
      <c r="F461" s="242">
        <f t="shared" si="18"/>
        <v>0</v>
      </c>
      <c r="G461" s="194">
        <f t="shared" si="19"/>
        <v>1</v>
      </c>
      <c r="H461" s="187"/>
    </row>
    <row r="462" spans="1:8" ht="12.75" customHeight="1">
      <c r="A462" s="185">
        <v>8</v>
      </c>
      <c r="B462" s="35" t="s">
        <v>177</v>
      </c>
      <c r="C462" s="241">
        <v>27.174714846176467</v>
      </c>
      <c r="D462" s="241">
        <v>25.55</v>
      </c>
      <c r="E462" s="241">
        <v>25.55</v>
      </c>
      <c r="F462" s="242">
        <f t="shared" si="18"/>
        <v>0</v>
      </c>
      <c r="G462" s="194">
        <f t="shared" si="19"/>
        <v>1</v>
      </c>
      <c r="H462" s="187"/>
    </row>
    <row r="463" spans="1:8" ht="12.75" customHeight="1">
      <c r="A463" s="185">
        <v>9</v>
      </c>
      <c r="B463" s="35" t="s">
        <v>160</v>
      </c>
      <c r="C463" s="241">
        <v>65.41280341500001</v>
      </c>
      <c r="D463" s="241">
        <v>58.44</v>
      </c>
      <c r="E463" s="241">
        <v>58.44</v>
      </c>
      <c r="F463" s="242">
        <f t="shared" si="18"/>
        <v>0</v>
      </c>
      <c r="G463" s="194">
        <f t="shared" si="19"/>
        <v>1</v>
      </c>
      <c r="H463" s="187"/>
    </row>
    <row r="464" spans="1:8" ht="12.75" customHeight="1">
      <c r="A464" s="185">
        <v>10</v>
      </c>
      <c r="B464" s="35" t="s">
        <v>175</v>
      </c>
      <c r="C464" s="241">
        <v>83.50171491882352</v>
      </c>
      <c r="D464" s="241">
        <v>73.15</v>
      </c>
      <c r="E464" s="241">
        <v>73.15</v>
      </c>
      <c r="F464" s="242">
        <f t="shared" si="18"/>
        <v>0</v>
      </c>
      <c r="G464" s="194">
        <f t="shared" si="19"/>
        <v>1</v>
      </c>
      <c r="H464" s="187"/>
    </row>
    <row r="465" spans="1:8" ht="12.75" customHeight="1">
      <c r="A465" s="185">
        <v>11</v>
      </c>
      <c r="B465" s="35" t="s">
        <v>180</v>
      </c>
      <c r="C465" s="241">
        <v>59.64008960647059</v>
      </c>
      <c r="D465" s="241">
        <v>55.81</v>
      </c>
      <c r="E465" s="241">
        <v>55.81</v>
      </c>
      <c r="F465" s="242">
        <f t="shared" si="18"/>
        <v>0</v>
      </c>
      <c r="G465" s="194">
        <f t="shared" si="19"/>
        <v>1</v>
      </c>
      <c r="H465" s="187"/>
    </row>
    <row r="466" spans="1:8" ht="12.75" customHeight="1">
      <c r="A466" s="185">
        <v>12</v>
      </c>
      <c r="B466" s="35" t="s">
        <v>170</v>
      </c>
      <c r="C466" s="241">
        <v>142.9483822014706</v>
      </c>
      <c r="D466" s="241">
        <v>111.4</v>
      </c>
      <c r="E466" s="241">
        <v>111.4</v>
      </c>
      <c r="F466" s="242">
        <f t="shared" si="18"/>
        <v>0</v>
      </c>
      <c r="G466" s="194">
        <f t="shared" si="19"/>
        <v>1</v>
      </c>
      <c r="H466" s="187"/>
    </row>
    <row r="467" spans="1:8" ht="12.75" customHeight="1">
      <c r="A467" s="185">
        <v>13</v>
      </c>
      <c r="B467" s="35" t="s">
        <v>157</v>
      </c>
      <c r="C467" s="241">
        <v>77.39848588852941</v>
      </c>
      <c r="D467" s="241">
        <v>73.66</v>
      </c>
      <c r="E467" s="241">
        <v>73.66</v>
      </c>
      <c r="F467" s="242">
        <f t="shared" si="18"/>
        <v>0</v>
      </c>
      <c r="G467" s="194">
        <f t="shared" si="19"/>
        <v>1</v>
      </c>
      <c r="H467" s="187"/>
    </row>
    <row r="468" spans="1:8" ht="12.75" customHeight="1">
      <c r="A468" s="185">
        <v>14</v>
      </c>
      <c r="B468" s="35" t="s">
        <v>183</v>
      </c>
      <c r="C468" s="241">
        <v>71.1143983235294</v>
      </c>
      <c r="D468" s="241">
        <v>64.42</v>
      </c>
      <c r="E468" s="241">
        <v>64.42</v>
      </c>
      <c r="F468" s="242">
        <f t="shared" si="18"/>
        <v>0</v>
      </c>
      <c r="G468" s="194">
        <f t="shared" si="19"/>
        <v>1</v>
      </c>
      <c r="H468" s="187"/>
    </row>
    <row r="469" spans="1:8" ht="12.75" customHeight="1">
      <c r="A469" s="185">
        <v>15</v>
      </c>
      <c r="B469" s="35" t="s">
        <v>166</v>
      </c>
      <c r="C469" s="241">
        <v>95.1780279352941</v>
      </c>
      <c r="D469" s="241">
        <v>80.67</v>
      </c>
      <c r="E469" s="241">
        <v>80.67</v>
      </c>
      <c r="F469" s="242">
        <f t="shared" si="18"/>
        <v>0</v>
      </c>
      <c r="G469" s="194">
        <f t="shared" si="19"/>
        <v>1</v>
      </c>
      <c r="H469" s="187"/>
    </row>
    <row r="470" spans="1:8" ht="12.75" customHeight="1">
      <c r="A470" s="185">
        <v>16</v>
      </c>
      <c r="B470" s="35" t="s">
        <v>158</v>
      </c>
      <c r="C470" s="241">
        <v>62.550762705000004</v>
      </c>
      <c r="D470" s="241">
        <v>59.36</v>
      </c>
      <c r="E470" s="241">
        <v>59.36</v>
      </c>
      <c r="F470" s="242">
        <f t="shared" si="18"/>
        <v>0</v>
      </c>
      <c r="G470" s="194">
        <f t="shared" si="19"/>
        <v>1</v>
      </c>
      <c r="H470" s="187"/>
    </row>
    <row r="471" spans="1:8" ht="12.75" customHeight="1">
      <c r="A471" s="185">
        <v>17</v>
      </c>
      <c r="B471" s="35" t="s">
        <v>172</v>
      </c>
      <c r="C471" s="241">
        <v>93.88246420676471</v>
      </c>
      <c r="D471" s="241">
        <v>83.81</v>
      </c>
      <c r="E471" s="241">
        <v>83.81</v>
      </c>
      <c r="F471" s="242">
        <f t="shared" si="18"/>
        <v>0</v>
      </c>
      <c r="G471" s="194">
        <f t="shared" si="19"/>
        <v>1</v>
      </c>
      <c r="H471" s="187"/>
    </row>
    <row r="472" spans="1:8" ht="12.75" customHeight="1">
      <c r="A472" s="185">
        <v>18</v>
      </c>
      <c r="B472" s="35" t="s">
        <v>184</v>
      </c>
      <c r="C472" s="241">
        <v>54.24914474911765</v>
      </c>
      <c r="D472" s="241">
        <v>44.2</v>
      </c>
      <c r="E472" s="241">
        <v>44.2</v>
      </c>
      <c r="F472" s="242">
        <f t="shared" si="18"/>
        <v>0</v>
      </c>
      <c r="G472" s="194">
        <f t="shared" si="19"/>
        <v>1</v>
      </c>
      <c r="H472" s="187"/>
    </row>
    <row r="473" spans="1:8" ht="12.75" customHeight="1">
      <c r="A473" s="185">
        <v>19</v>
      </c>
      <c r="B473" s="35" t="s">
        <v>171</v>
      </c>
      <c r="C473" s="241">
        <v>104.19857195382352</v>
      </c>
      <c r="D473" s="241">
        <v>90.04</v>
      </c>
      <c r="E473" s="241">
        <v>90.04</v>
      </c>
      <c r="F473" s="242">
        <f t="shared" si="18"/>
        <v>0</v>
      </c>
      <c r="G473" s="194">
        <f t="shared" si="19"/>
        <v>1</v>
      </c>
      <c r="H473" s="187"/>
    </row>
    <row r="474" spans="1:8" s="214" customFormat="1" ht="12.75" customHeight="1">
      <c r="A474" s="185">
        <v>20</v>
      </c>
      <c r="B474" s="35" t="s">
        <v>167</v>
      </c>
      <c r="C474" s="241">
        <v>79.33821588088236</v>
      </c>
      <c r="D474" s="241">
        <v>67.66</v>
      </c>
      <c r="E474" s="241">
        <v>67.66</v>
      </c>
      <c r="F474" s="242">
        <f t="shared" si="18"/>
        <v>0</v>
      </c>
      <c r="G474" s="194">
        <f t="shared" si="19"/>
        <v>1</v>
      </c>
      <c r="H474" s="187"/>
    </row>
    <row r="475" spans="1:8" s="214" customFormat="1" ht="12.75" customHeight="1">
      <c r="A475" s="185">
        <v>21</v>
      </c>
      <c r="B475" s="35" t="s">
        <v>169</v>
      </c>
      <c r="C475" s="241">
        <v>16.512306991764707</v>
      </c>
      <c r="D475" s="241">
        <v>15.41</v>
      </c>
      <c r="E475" s="241">
        <v>15.41</v>
      </c>
      <c r="F475" s="242">
        <f t="shared" si="18"/>
        <v>0</v>
      </c>
      <c r="G475" s="194">
        <f t="shared" si="19"/>
        <v>1</v>
      </c>
      <c r="H475" s="187"/>
    </row>
    <row r="476" spans="1:8" s="214" customFormat="1" ht="12.75" customHeight="1">
      <c r="A476" s="185">
        <v>22</v>
      </c>
      <c r="B476" s="35" t="s">
        <v>173</v>
      </c>
      <c r="C476" s="241">
        <v>109.14895280735294</v>
      </c>
      <c r="D476" s="241">
        <v>93.25</v>
      </c>
      <c r="E476" s="241">
        <v>93.25</v>
      </c>
      <c r="F476" s="242">
        <f t="shared" si="18"/>
        <v>0</v>
      </c>
      <c r="G476" s="194">
        <f t="shared" si="19"/>
        <v>1</v>
      </c>
      <c r="H476" s="187"/>
    </row>
    <row r="477" spans="1:8" s="214" customFormat="1" ht="12.75" customHeight="1">
      <c r="A477" s="185">
        <v>23</v>
      </c>
      <c r="B477" s="35" t="s">
        <v>164</v>
      </c>
      <c r="C477" s="241">
        <v>133.44327147882353</v>
      </c>
      <c r="D477" s="241">
        <v>117.4</v>
      </c>
      <c r="E477" s="241">
        <v>117.4</v>
      </c>
      <c r="F477" s="242">
        <f t="shared" si="18"/>
        <v>0</v>
      </c>
      <c r="G477" s="194">
        <f t="shared" si="19"/>
        <v>1</v>
      </c>
      <c r="H477" s="187"/>
    </row>
    <row r="478" spans="1:8" s="214" customFormat="1" ht="12.75" customHeight="1">
      <c r="A478" s="185">
        <v>24</v>
      </c>
      <c r="B478" s="35" t="s">
        <v>168</v>
      </c>
      <c r="C478" s="241">
        <v>140.15890361294117</v>
      </c>
      <c r="D478" s="241">
        <v>130.07</v>
      </c>
      <c r="E478" s="241">
        <v>130.07</v>
      </c>
      <c r="F478" s="242">
        <f t="shared" si="18"/>
        <v>0</v>
      </c>
      <c r="G478" s="194">
        <f t="shared" si="19"/>
        <v>1</v>
      </c>
      <c r="H478" s="187"/>
    </row>
    <row r="479" spans="1:8" ht="12.75" customHeight="1">
      <c r="A479" s="185">
        <v>25</v>
      </c>
      <c r="B479" s="35" t="s">
        <v>163</v>
      </c>
      <c r="C479" s="241">
        <v>71.04600917735294</v>
      </c>
      <c r="D479" s="241">
        <v>61.6</v>
      </c>
      <c r="E479" s="241">
        <v>61.6</v>
      </c>
      <c r="F479" s="242">
        <f t="shared" si="18"/>
        <v>0</v>
      </c>
      <c r="G479" s="194">
        <f t="shared" si="19"/>
        <v>1</v>
      </c>
      <c r="H479" s="187"/>
    </row>
    <row r="480" spans="1:8" ht="12.75" customHeight="1">
      <c r="A480" s="185">
        <v>26</v>
      </c>
      <c r="B480" s="35" t="s">
        <v>161</v>
      </c>
      <c r="C480" s="241">
        <v>24.44929352117647</v>
      </c>
      <c r="D480" s="241">
        <v>24.55</v>
      </c>
      <c r="E480" s="241">
        <v>24.55</v>
      </c>
      <c r="F480" s="242">
        <f t="shared" si="18"/>
        <v>0</v>
      </c>
      <c r="G480" s="194">
        <f t="shared" si="19"/>
        <v>1</v>
      </c>
      <c r="H480" s="187"/>
    </row>
    <row r="481" spans="1:8" ht="12.75" customHeight="1">
      <c r="A481" s="185">
        <v>27</v>
      </c>
      <c r="B481" s="35" t="s">
        <v>174</v>
      </c>
      <c r="C481" s="241">
        <v>75.20096490441176</v>
      </c>
      <c r="D481" s="241">
        <v>64.83</v>
      </c>
      <c r="E481" s="241">
        <v>64.83</v>
      </c>
      <c r="F481" s="242">
        <f t="shared" si="18"/>
        <v>0</v>
      </c>
      <c r="G481" s="194">
        <f t="shared" si="19"/>
        <v>1</v>
      </c>
      <c r="H481" s="187"/>
    </row>
    <row r="482" spans="1:7" ht="12.75" customHeight="1">
      <c r="A482" s="34"/>
      <c r="B482" s="1" t="s">
        <v>27</v>
      </c>
      <c r="C482" s="152">
        <v>2263.632899999999</v>
      </c>
      <c r="D482" s="152">
        <v>1973.9899999999998</v>
      </c>
      <c r="E482" s="152">
        <v>1973.9899999999998</v>
      </c>
      <c r="F482" s="153">
        <f>D482-E482</f>
        <v>0</v>
      </c>
      <c r="G482" s="39">
        <f>E482/D482</f>
        <v>1</v>
      </c>
    </row>
    <row r="483" spans="1:7" ht="12.75" customHeight="1">
      <c r="A483" s="40"/>
      <c r="B483" s="2"/>
      <c r="C483" s="155"/>
      <c r="D483" s="155"/>
      <c r="E483" s="155"/>
      <c r="F483" s="156"/>
      <c r="G483" s="38"/>
    </row>
    <row r="484" spans="1:8" ht="14.25">
      <c r="A484" s="9" t="s">
        <v>52</v>
      </c>
      <c r="F484" s="154"/>
      <c r="H484" s="10" t="s">
        <v>12</v>
      </c>
    </row>
    <row r="485" spans="1:6" ht="14.25">
      <c r="A485" s="9"/>
      <c r="F485" s="154"/>
    </row>
    <row r="486" spans="1:6" ht="14.25">
      <c r="A486" s="90" t="s">
        <v>53</v>
      </c>
      <c r="B486" s="55"/>
      <c r="C486" s="55"/>
      <c r="D486" s="55"/>
      <c r="E486" s="56"/>
      <c r="F486" s="55"/>
    </row>
    <row r="487" spans="1:6" ht="9" customHeight="1">
      <c r="A487" s="55"/>
      <c r="B487" s="55"/>
      <c r="C487" s="55"/>
      <c r="D487" s="55"/>
      <c r="E487" s="56"/>
      <c r="F487" s="55"/>
    </row>
    <row r="488" spans="1:7" ht="11.25" customHeight="1">
      <c r="A488" s="202" t="s">
        <v>225</v>
      </c>
      <c r="B488" s="187"/>
      <c r="C488" s="203"/>
      <c r="D488" s="187"/>
      <c r="E488" s="187"/>
      <c r="F488" s="48"/>
      <c r="G488" s="48"/>
    </row>
    <row r="489" spans="1:7" ht="6.75" customHeight="1">
      <c r="A489" s="202"/>
      <c r="B489" s="187"/>
      <c r="C489" s="203"/>
      <c r="D489" s="187"/>
      <c r="E489" s="187"/>
      <c r="F489" s="48"/>
      <c r="G489" s="48"/>
    </row>
    <row r="490" spans="1:5" ht="14.25">
      <c r="A490" s="187"/>
      <c r="B490" s="187"/>
      <c r="C490" s="187"/>
      <c r="D490" s="187"/>
      <c r="E490" s="204" t="s">
        <v>121</v>
      </c>
    </row>
    <row r="491" spans="1:7" ht="45" customHeight="1">
      <c r="A491" s="205" t="s">
        <v>37</v>
      </c>
      <c r="B491" s="205" t="s">
        <v>38</v>
      </c>
      <c r="C491" s="206" t="s">
        <v>138</v>
      </c>
      <c r="D491" s="206" t="s">
        <v>226</v>
      </c>
      <c r="E491" s="206" t="s">
        <v>139</v>
      </c>
      <c r="F491" s="62"/>
      <c r="G491" s="63"/>
    </row>
    <row r="492" spans="1:7" ht="14.25" customHeight="1">
      <c r="A492" s="205">
        <v>1</v>
      </c>
      <c r="B492" s="205">
        <v>2</v>
      </c>
      <c r="C492" s="206">
        <v>3</v>
      </c>
      <c r="D492" s="206">
        <v>4</v>
      </c>
      <c r="E492" s="206">
        <v>5</v>
      </c>
      <c r="F492" s="62"/>
      <c r="G492" s="63"/>
    </row>
    <row r="493" spans="1:7" ht="12.75" customHeight="1">
      <c r="A493" s="185">
        <v>1</v>
      </c>
      <c r="B493" s="35" t="s">
        <v>181</v>
      </c>
      <c r="C493" s="144">
        <v>1109.8600000000001</v>
      </c>
      <c r="D493" s="144">
        <v>306.79999999999995</v>
      </c>
      <c r="E493" s="207">
        <f aca="true" t="shared" si="20" ref="E493:E520">D493/C493</f>
        <v>0.27643126160056214</v>
      </c>
      <c r="F493" s="142"/>
      <c r="G493" s="31"/>
    </row>
    <row r="494" spans="1:7" ht="12.75" customHeight="1">
      <c r="A494" s="185">
        <v>2</v>
      </c>
      <c r="B494" s="35" t="s">
        <v>159</v>
      </c>
      <c r="C494" s="144">
        <v>2350.98</v>
      </c>
      <c r="D494" s="144">
        <v>650.02</v>
      </c>
      <c r="E494" s="207">
        <f t="shared" si="20"/>
        <v>0.2764889535427779</v>
      </c>
      <c r="F494" s="142"/>
      <c r="G494" s="31"/>
    </row>
    <row r="495" spans="1:7" ht="12.75" customHeight="1">
      <c r="A495" s="185">
        <v>3</v>
      </c>
      <c r="B495" s="35" t="s">
        <v>179</v>
      </c>
      <c r="C495" s="144">
        <v>1413.32</v>
      </c>
      <c r="D495" s="144">
        <v>389.19</v>
      </c>
      <c r="E495" s="207">
        <f t="shared" si="20"/>
        <v>0.2753728808762347</v>
      </c>
      <c r="F495" s="142"/>
      <c r="G495" s="31"/>
    </row>
    <row r="496" spans="1:7" ht="12.75" customHeight="1">
      <c r="A496" s="185">
        <v>4</v>
      </c>
      <c r="B496" s="35" t="s">
        <v>162</v>
      </c>
      <c r="C496" s="144">
        <v>1315.88</v>
      </c>
      <c r="D496" s="144">
        <v>362.16</v>
      </c>
      <c r="E496" s="207">
        <f t="shared" si="20"/>
        <v>0.27522266468066997</v>
      </c>
      <c r="F496" s="142"/>
      <c r="G496" s="31"/>
    </row>
    <row r="497" spans="1:7" ht="12.75" customHeight="1">
      <c r="A497" s="185">
        <v>5</v>
      </c>
      <c r="B497" s="35" t="s">
        <v>176</v>
      </c>
      <c r="C497" s="144">
        <v>1524.26</v>
      </c>
      <c r="D497" s="144">
        <v>421.15999999999997</v>
      </c>
      <c r="E497" s="207">
        <f t="shared" si="20"/>
        <v>0.27630456746224397</v>
      </c>
      <c r="F497" s="142"/>
      <c r="G497" s="31"/>
    </row>
    <row r="498" spans="1:7" ht="12.75" customHeight="1">
      <c r="A498" s="185">
        <v>6</v>
      </c>
      <c r="B498" s="35" t="s">
        <v>178</v>
      </c>
      <c r="C498" s="144">
        <v>491.64000000000004</v>
      </c>
      <c r="D498" s="144">
        <v>134.17000000000002</v>
      </c>
      <c r="E498" s="207">
        <f t="shared" si="20"/>
        <v>0.27290293710845337</v>
      </c>
      <c r="F498" s="142"/>
      <c r="G498" s="31"/>
    </row>
    <row r="499" spans="1:7" ht="12.75" customHeight="1">
      <c r="A499" s="185">
        <v>7</v>
      </c>
      <c r="B499" s="35" t="s">
        <v>165</v>
      </c>
      <c r="C499" s="144">
        <v>3081.07</v>
      </c>
      <c r="D499" s="144">
        <v>851.8399999999999</v>
      </c>
      <c r="E499" s="207">
        <f t="shared" si="20"/>
        <v>0.2764753803061923</v>
      </c>
      <c r="F499" s="142"/>
      <c r="G499" s="31"/>
    </row>
    <row r="500" spans="1:7" ht="12.75" customHeight="1">
      <c r="A500" s="185">
        <v>8</v>
      </c>
      <c r="B500" s="35" t="s">
        <v>177</v>
      </c>
      <c r="C500" s="144">
        <v>459.89000000000004</v>
      </c>
      <c r="D500" s="144">
        <v>125.64</v>
      </c>
      <c r="E500" s="207">
        <f t="shared" si="20"/>
        <v>0.27319576420448366</v>
      </c>
      <c r="F500" s="142"/>
      <c r="G500" s="31"/>
    </row>
    <row r="501" spans="1:7" ht="12.75" customHeight="1">
      <c r="A501" s="185">
        <v>9</v>
      </c>
      <c r="B501" s="35" t="s">
        <v>160</v>
      </c>
      <c r="C501" s="144">
        <v>1086.75</v>
      </c>
      <c r="D501" s="144">
        <v>300.65</v>
      </c>
      <c r="E501" s="207">
        <f t="shared" si="20"/>
        <v>0.27665056360708534</v>
      </c>
      <c r="F501" s="142"/>
      <c r="G501" s="31"/>
    </row>
    <row r="502" spans="1:7" ht="12.75" customHeight="1">
      <c r="A502" s="185">
        <v>10</v>
      </c>
      <c r="B502" s="35" t="s">
        <v>175</v>
      </c>
      <c r="C502" s="144">
        <v>1384.1399999999999</v>
      </c>
      <c r="D502" s="144">
        <v>383.51</v>
      </c>
      <c r="E502" s="207">
        <f t="shared" si="20"/>
        <v>0.27707457338130537</v>
      </c>
      <c r="F502" s="142"/>
      <c r="G502" s="31"/>
    </row>
    <row r="503" spans="1:7" ht="12.75" customHeight="1">
      <c r="A503" s="185">
        <v>11</v>
      </c>
      <c r="B503" s="35" t="s">
        <v>180</v>
      </c>
      <c r="C503" s="144">
        <v>994.9300000000001</v>
      </c>
      <c r="D503" s="144">
        <v>274.47</v>
      </c>
      <c r="E503" s="207">
        <f t="shared" si="20"/>
        <v>0.2758686540761662</v>
      </c>
      <c r="F503" s="142"/>
      <c r="G503" s="31"/>
    </row>
    <row r="504" spans="1:7" ht="12.75" customHeight="1">
      <c r="A504" s="185">
        <v>12</v>
      </c>
      <c r="B504" s="35" t="s">
        <v>170</v>
      </c>
      <c r="C504" s="144">
        <v>2371.9900000000002</v>
      </c>
      <c r="D504" s="144">
        <v>656.76</v>
      </c>
      <c r="E504" s="207">
        <f t="shared" si="20"/>
        <v>0.2768814371055527</v>
      </c>
      <c r="F504" s="142"/>
      <c r="G504" s="31"/>
    </row>
    <row r="505" spans="1:7" ht="12.75" customHeight="1">
      <c r="A505" s="185">
        <v>13</v>
      </c>
      <c r="B505" s="35" t="s">
        <v>157</v>
      </c>
      <c r="C505" s="144">
        <v>1293.54</v>
      </c>
      <c r="D505" s="144">
        <v>356.40999999999997</v>
      </c>
      <c r="E505" s="207">
        <f t="shared" si="20"/>
        <v>0.27553071416423147</v>
      </c>
      <c r="F505" s="142"/>
      <c r="G505" s="31"/>
    </row>
    <row r="506" spans="1:7" ht="12.75" customHeight="1">
      <c r="A506" s="185">
        <v>14</v>
      </c>
      <c r="B506" s="35" t="s">
        <v>183</v>
      </c>
      <c r="C506" s="144">
        <v>1182.05</v>
      </c>
      <c r="D506" s="144">
        <v>326.89</v>
      </c>
      <c r="E506" s="207">
        <f t="shared" si="20"/>
        <v>0.2765449854067087</v>
      </c>
      <c r="F506" s="142"/>
      <c r="G506" s="31"/>
    </row>
    <row r="507" spans="1:7" ht="12.75" customHeight="1">
      <c r="A507" s="185">
        <v>15</v>
      </c>
      <c r="B507" s="35" t="s">
        <v>166</v>
      </c>
      <c r="C507" s="144">
        <v>1587.13</v>
      </c>
      <c r="D507" s="144">
        <v>437.97</v>
      </c>
      <c r="E507" s="207">
        <f t="shared" si="20"/>
        <v>0.27595093029556494</v>
      </c>
      <c r="F507" s="142"/>
      <c r="G507" s="31"/>
    </row>
    <row r="508" spans="1:7" ht="12.75" customHeight="1">
      <c r="A508" s="185">
        <v>16</v>
      </c>
      <c r="B508" s="35" t="s">
        <v>158</v>
      </c>
      <c r="C508" s="144">
        <v>1044.87</v>
      </c>
      <c r="D508" s="144">
        <v>287.99</v>
      </c>
      <c r="E508" s="207">
        <f t="shared" si="20"/>
        <v>0.2756228047508303</v>
      </c>
      <c r="F508" s="142"/>
      <c r="G508" s="31"/>
    </row>
    <row r="509" spans="1:7" ht="12.75" customHeight="1">
      <c r="A509" s="185">
        <v>17</v>
      </c>
      <c r="B509" s="35" t="s">
        <v>172</v>
      </c>
      <c r="C509" s="144">
        <v>1562.43</v>
      </c>
      <c r="D509" s="144">
        <v>431.72</v>
      </c>
      <c r="E509" s="207">
        <f t="shared" si="20"/>
        <v>0.2763131788304116</v>
      </c>
      <c r="F509" s="142"/>
      <c r="G509" s="31"/>
    </row>
    <row r="510" spans="1:8" ht="12.75" customHeight="1">
      <c r="A510" s="185">
        <v>18</v>
      </c>
      <c r="B510" s="35" t="s">
        <v>184</v>
      </c>
      <c r="C510" s="157">
        <v>901.05</v>
      </c>
      <c r="D510" s="157">
        <v>249.32</v>
      </c>
      <c r="E510" s="207">
        <f t="shared" si="20"/>
        <v>0.27669940624826594</v>
      </c>
      <c r="F510" s="142"/>
      <c r="G510" s="31"/>
      <c r="H510" s="10" t="s">
        <v>12</v>
      </c>
    </row>
    <row r="511" spans="1:7" ht="12.75" customHeight="1">
      <c r="A511" s="185">
        <v>19</v>
      </c>
      <c r="B511" s="35" t="s">
        <v>171</v>
      </c>
      <c r="C511" s="157">
        <v>1729.3700000000001</v>
      </c>
      <c r="D511" s="157">
        <v>478.76</v>
      </c>
      <c r="E511" s="207">
        <f t="shared" si="20"/>
        <v>0.27684069921416465</v>
      </c>
      <c r="F511" s="142"/>
      <c r="G511" s="31" t="s">
        <v>12</v>
      </c>
    </row>
    <row r="512" spans="1:7" ht="12.75" customHeight="1">
      <c r="A512" s="185">
        <v>20</v>
      </c>
      <c r="B512" s="35" t="s">
        <v>167</v>
      </c>
      <c r="C512" s="157">
        <v>1326.53</v>
      </c>
      <c r="D512" s="157">
        <v>365.39</v>
      </c>
      <c r="E512" s="207">
        <f t="shared" si="20"/>
        <v>0.27544797328368</v>
      </c>
      <c r="F512" s="142"/>
      <c r="G512" s="31"/>
    </row>
    <row r="513" spans="1:7" ht="12.75" customHeight="1">
      <c r="A513" s="185">
        <v>21</v>
      </c>
      <c r="B513" s="35" t="s">
        <v>169</v>
      </c>
      <c r="C513" s="157">
        <v>278.73</v>
      </c>
      <c r="D513" s="157">
        <v>76.28</v>
      </c>
      <c r="E513" s="207">
        <f t="shared" si="20"/>
        <v>0.2736698597208768</v>
      </c>
      <c r="F513" s="142"/>
      <c r="G513" s="31"/>
    </row>
    <row r="514" spans="1:7" ht="12.75" customHeight="1">
      <c r="A514" s="185">
        <v>22</v>
      </c>
      <c r="B514" s="35" t="s">
        <v>173</v>
      </c>
      <c r="C514" s="157">
        <v>1812.75</v>
      </c>
      <c r="D514" s="157">
        <v>501.6</v>
      </c>
      <c r="E514" s="207">
        <f t="shared" si="20"/>
        <v>0.2767066611501862</v>
      </c>
      <c r="F514" s="142"/>
      <c r="G514" s="31"/>
    </row>
    <row r="515" spans="1:7" ht="12.75" customHeight="1">
      <c r="A515" s="185">
        <v>23</v>
      </c>
      <c r="B515" s="35" t="s">
        <v>164</v>
      </c>
      <c r="C515" s="157">
        <v>2214.05</v>
      </c>
      <c r="D515" s="157">
        <v>613.07</v>
      </c>
      <c r="E515" s="207">
        <f t="shared" si="20"/>
        <v>0.2768997990108624</v>
      </c>
      <c r="F515" s="142"/>
      <c r="G515" s="31"/>
    </row>
    <row r="516" spans="1:7" ht="12.75" customHeight="1">
      <c r="A516" s="185">
        <v>24</v>
      </c>
      <c r="B516" s="35" t="s">
        <v>168</v>
      </c>
      <c r="C516" s="157">
        <v>2332.5</v>
      </c>
      <c r="D516" s="157">
        <v>644.53</v>
      </c>
      <c r="E516" s="207">
        <f t="shared" si="20"/>
        <v>0.2763258306538049</v>
      </c>
      <c r="F516" s="142"/>
      <c r="G516" s="31"/>
    </row>
    <row r="517" spans="1:7" ht="12.75" customHeight="1">
      <c r="A517" s="185">
        <v>25</v>
      </c>
      <c r="B517" s="35" t="s">
        <v>163</v>
      </c>
      <c r="C517" s="157">
        <v>1185.4</v>
      </c>
      <c r="D517" s="157">
        <v>326.98</v>
      </c>
      <c r="E517" s="207">
        <f t="shared" si="20"/>
        <v>0.27583937911253587</v>
      </c>
      <c r="F517" s="142"/>
      <c r="G517" s="31"/>
    </row>
    <row r="518" spans="1:7" ht="12.75" customHeight="1">
      <c r="A518" s="185">
        <v>26</v>
      </c>
      <c r="B518" s="35" t="s">
        <v>161</v>
      </c>
      <c r="C518" s="157">
        <v>416.67</v>
      </c>
      <c r="D518" s="157">
        <v>113.29</v>
      </c>
      <c r="E518" s="207">
        <f t="shared" si="20"/>
        <v>0.2718938248494012</v>
      </c>
      <c r="F518" s="142"/>
      <c r="G518" s="31"/>
    </row>
    <row r="519" spans="1:7" ht="12.75" customHeight="1">
      <c r="A519" s="185">
        <v>27</v>
      </c>
      <c r="B519" s="35" t="s">
        <v>174</v>
      </c>
      <c r="C519" s="157">
        <v>1254.67</v>
      </c>
      <c r="D519" s="157">
        <v>346.08</v>
      </c>
      <c r="E519" s="207">
        <f t="shared" si="20"/>
        <v>0.27583348609594555</v>
      </c>
      <c r="F519" s="142"/>
      <c r="G519" s="31"/>
    </row>
    <row r="520" spans="1:7" ht="12.75" customHeight="1">
      <c r="A520" s="34"/>
      <c r="B520" s="1" t="s">
        <v>27</v>
      </c>
      <c r="C520" s="158">
        <v>37706.45</v>
      </c>
      <c r="D520" s="158">
        <v>10412.65</v>
      </c>
      <c r="E520" s="250">
        <f t="shared" si="20"/>
        <v>0.27615036684705135</v>
      </c>
      <c r="F520" s="42"/>
      <c r="G520" s="31"/>
    </row>
    <row r="521" spans="1:7" ht="14.25">
      <c r="A521" s="91"/>
      <c r="B521" s="71"/>
      <c r="C521" s="92"/>
      <c r="D521" s="92"/>
      <c r="E521" s="93"/>
      <c r="F521" s="74"/>
      <c r="G521" s="94"/>
    </row>
    <row r="522" spans="1:7" ht="14.25">
      <c r="A522" s="9" t="s">
        <v>227</v>
      </c>
      <c r="B522" s="48"/>
      <c r="C522" s="57"/>
      <c r="D522" s="48"/>
      <c r="E522" s="48"/>
      <c r="F522" s="48"/>
      <c r="G522" s="94"/>
    </row>
    <row r="523" spans="1:5" ht="14.25">
      <c r="A523" s="48"/>
      <c r="B523" s="48"/>
      <c r="C523" s="48"/>
      <c r="D523" s="48"/>
      <c r="E523" s="58" t="s">
        <v>121</v>
      </c>
    </row>
    <row r="524" spans="1:7" ht="51" customHeight="1">
      <c r="A524" s="59" t="s">
        <v>37</v>
      </c>
      <c r="B524" s="59" t="s">
        <v>38</v>
      </c>
      <c r="C524" s="60" t="s">
        <v>138</v>
      </c>
      <c r="D524" s="60" t="s">
        <v>228</v>
      </c>
      <c r="E524" s="60" t="s">
        <v>135</v>
      </c>
      <c r="F524" s="62"/>
      <c r="G524" s="63"/>
    </row>
    <row r="525" spans="1:7" ht="18" customHeight="1">
      <c r="A525" s="59">
        <v>1</v>
      </c>
      <c r="B525" s="59">
        <v>2</v>
      </c>
      <c r="C525" s="60">
        <v>3</v>
      </c>
      <c r="D525" s="60">
        <v>4</v>
      </c>
      <c r="E525" s="60">
        <v>5</v>
      </c>
      <c r="F525" s="62"/>
      <c r="G525" s="63"/>
    </row>
    <row r="526" spans="1:7" ht="12.75" customHeight="1">
      <c r="A526" s="18">
        <v>1</v>
      </c>
      <c r="B526" s="35" t="s">
        <v>181</v>
      </c>
      <c r="C526" s="144">
        <v>1109.8600000000001</v>
      </c>
      <c r="D526" s="157">
        <v>129.51999999999998</v>
      </c>
      <c r="E526" s="147">
        <f aca="true" t="shared" si="21" ref="E526:E553">D526/C526</f>
        <v>0.11669940352837292</v>
      </c>
      <c r="F526" s="142"/>
      <c r="G526" s="31"/>
    </row>
    <row r="527" spans="1:7" ht="12.75" customHeight="1">
      <c r="A527" s="18">
        <v>2</v>
      </c>
      <c r="B527" s="35" t="s">
        <v>159</v>
      </c>
      <c r="C527" s="144">
        <v>2350.98</v>
      </c>
      <c r="D527" s="157">
        <v>425.69000000000005</v>
      </c>
      <c r="E527" s="147">
        <f t="shared" si="21"/>
        <v>0.18106917115415702</v>
      </c>
      <c r="F527" s="142"/>
      <c r="G527" s="31"/>
    </row>
    <row r="528" spans="1:7" ht="12.75" customHeight="1">
      <c r="A528" s="18">
        <v>3</v>
      </c>
      <c r="B528" s="35" t="s">
        <v>179</v>
      </c>
      <c r="C528" s="144">
        <v>1413.32</v>
      </c>
      <c r="D528" s="157">
        <v>255.01000000000002</v>
      </c>
      <c r="E528" s="147">
        <f t="shared" si="21"/>
        <v>0.18043330597458468</v>
      </c>
      <c r="F528" s="142"/>
      <c r="G528" s="31"/>
    </row>
    <row r="529" spans="1:7" ht="12.75" customHeight="1">
      <c r="A529" s="18">
        <v>4</v>
      </c>
      <c r="B529" s="35" t="s">
        <v>162</v>
      </c>
      <c r="C529" s="144">
        <v>1315.88</v>
      </c>
      <c r="D529" s="157">
        <v>223.07000000000008</v>
      </c>
      <c r="E529" s="147">
        <f t="shared" si="21"/>
        <v>0.16952153691826008</v>
      </c>
      <c r="F529" s="142"/>
      <c r="G529" s="31"/>
    </row>
    <row r="530" spans="1:7" ht="12.75" customHeight="1">
      <c r="A530" s="18">
        <v>5</v>
      </c>
      <c r="B530" s="35" t="s">
        <v>176</v>
      </c>
      <c r="C530" s="144">
        <v>1524.26</v>
      </c>
      <c r="D530" s="157">
        <v>268.48</v>
      </c>
      <c r="E530" s="147">
        <f t="shared" si="21"/>
        <v>0.17613792922467297</v>
      </c>
      <c r="F530" s="142"/>
      <c r="G530" s="31"/>
    </row>
    <row r="531" spans="1:7" ht="12.75" customHeight="1">
      <c r="A531" s="18">
        <v>6</v>
      </c>
      <c r="B531" s="35" t="s">
        <v>178</v>
      </c>
      <c r="C531" s="144">
        <v>491.64000000000004</v>
      </c>
      <c r="D531" s="157">
        <v>58.02999999999997</v>
      </c>
      <c r="E531" s="147">
        <f t="shared" si="21"/>
        <v>0.11803352046212669</v>
      </c>
      <c r="F531" s="142"/>
      <c r="G531" s="31"/>
    </row>
    <row r="532" spans="1:7" ht="12.75" customHeight="1">
      <c r="A532" s="18">
        <v>7</v>
      </c>
      <c r="B532" s="35" t="s">
        <v>165</v>
      </c>
      <c r="C532" s="144">
        <v>3081.07</v>
      </c>
      <c r="D532" s="157">
        <v>648.1299999999998</v>
      </c>
      <c r="E532" s="147">
        <f t="shared" si="21"/>
        <v>0.21035873900949986</v>
      </c>
      <c r="F532" s="142"/>
      <c r="G532" s="31"/>
    </row>
    <row r="533" spans="1:7" ht="12.75" customHeight="1">
      <c r="A533" s="18">
        <v>8</v>
      </c>
      <c r="B533" s="35" t="s">
        <v>177</v>
      </c>
      <c r="C533" s="144">
        <v>459.89000000000004</v>
      </c>
      <c r="D533" s="157">
        <v>50.41999999999998</v>
      </c>
      <c r="E533" s="147">
        <f t="shared" si="21"/>
        <v>0.10963491269651433</v>
      </c>
      <c r="F533" s="142"/>
      <c r="G533" s="31"/>
    </row>
    <row r="534" spans="1:7" ht="12.75" customHeight="1">
      <c r="A534" s="18">
        <v>9</v>
      </c>
      <c r="B534" s="35" t="s">
        <v>160</v>
      </c>
      <c r="C534" s="144">
        <v>1086.75</v>
      </c>
      <c r="D534" s="157">
        <v>157.51999999999992</v>
      </c>
      <c r="E534" s="147">
        <f t="shared" si="21"/>
        <v>0.14494593972854836</v>
      </c>
      <c r="F534" s="142"/>
      <c r="G534" s="31"/>
    </row>
    <row r="535" spans="1:7" ht="12.75" customHeight="1">
      <c r="A535" s="18">
        <v>10</v>
      </c>
      <c r="B535" s="35" t="s">
        <v>175</v>
      </c>
      <c r="C535" s="144">
        <v>1384.1399999999999</v>
      </c>
      <c r="D535" s="157">
        <v>223.53000000000003</v>
      </c>
      <c r="E535" s="147">
        <f t="shared" si="21"/>
        <v>0.16149377953097233</v>
      </c>
      <c r="F535" s="142"/>
      <c r="G535" s="31"/>
    </row>
    <row r="536" spans="1:7" ht="12.75" customHeight="1">
      <c r="A536" s="18">
        <v>11</v>
      </c>
      <c r="B536" s="35" t="s">
        <v>180</v>
      </c>
      <c r="C536" s="144">
        <v>994.9300000000001</v>
      </c>
      <c r="D536" s="157">
        <v>119.22999999999999</v>
      </c>
      <c r="E536" s="147">
        <f t="shared" si="21"/>
        <v>0.11983757651292049</v>
      </c>
      <c r="F536" s="142"/>
      <c r="G536" s="31"/>
    </row>
    <row r="537" spans="1:7" ht="12.75" customHeight="1">
      <c r="A537" s="18">
        <v>12</v>
      </c>
      <c r="B537" s="35" t="s">
        <v>170</v>
      </c>
      <c r="C537" s="144">
        <v>2371.9900000000002</v>
      </c>
      <c r="D537" s="157">
        <v>568.1599999999999</v>
      </c>
      <c r="E537" s="147">
        <f t="shared" si="21"/>
        <v>0.23952883443859366</v>
      </c>
      <c r="F537" s="142"/>
      <c r="G537" s="31"/>
    </row>
    <row r="538" spans="1:7" ht="12.75" customHeight="1">
      <c r="A538" s="18">
        <v>13</v>
      </c>
      <c r="B538" s="35" t="s">
        <v>157</v>
      </c>
      <c r="C538" s="144">
        <v>1293.54</v>
      </c>
      <c r="D538" s="157">
        <v>134.13000000000002</v>
      </c>
      <c r="E538" s="147">
        <f t="shared" si="21"/>
        <v>0.1036921935154692</v>
      </c>
      <c r="F538" s="142"/>
      <c r="G538" s="31"/>
    </row>
    <row r="539" spans="1:7" ht="12.75" customHeight="1">
      <c r="A539" s="18">
        <v>14</v>
      </c>
      <c r="B539" s="35" t="s">
        <v>183</v>
      </c>
      <c r="C539" s="144">
        <v>1182.05</v>
      </c>
      <c r="D539" s="157">
        <v>169.68000000000004</v>
      </c>
      <c r="E539" s="147">
        <f t="shared" si="21"/>
        <v>0.14354722727465</v>
      </c>
      <c r="F539" s="142"/>
      <c r="G539" s="31"/>
    </row>
    <row r="540" spans="1:7" ht="12.75" customHeight="1">
      <c r="A540" s="18">
        <v>15</v>
      </c>
      <c r="B540" s="35" t="s">
        <v>166</v>
      </c>
      <c r="C540" s="144">
        <v>1587.13</v>
      </c>
      <c r="D540" s="157">
        <v>295.08000000000004</v>
      </c>
      <c r="E540" s="147">
        <f t="shared" si="21"/>
        <v>0.18592049800583443</v>
      </c>
      <c r="F540" s="142"/>
      <c r="G540" s="31"/>
    </row>
    <row r="541" spans="1:7" ht="12.75" customHeight="1">
      <c r="A541" s="18">
        <v>16</v>
      </c>
      <c r="B541" s="35" t="s">
        <v>158</v>
      </c>
      <c r="C541" s="144">
        <v>1044.87</v>
      </c>
      <c r="D541" s="157">
        <v>110.14999999999998</v>
      </c>
      <c r="E541" s="147">
        <f t="shared" si="21"/>
        <v>0.1054198129910898</v>
      </c>
      <c r="F541" s="142"/>
      <c r="G541" s="31"/>
    </row>
    <row r="542" spans="1:7" ht="12.75" customHeight="1">
      <c r="A542" s="18">
        <v>17</v>
      </c>
      <c r="B542" s="35" t="s">
        <v>172</v>
      </c>
      <c r="C542" s="144">
        <v>1562.43</v>
      </c>
      <c r="D542" s="157">
        <v>233.19000000000005</v>
      </c>
      <c r="E542" s="147">
        <f t="shared" si="21"/>
        <v>0.1492482863232273</v>
      </c>
      <c r="F542" s="142"/>
      <c r="G542" s="31"/>
    </row>
    <row r="543" spans="1:8" ht="12.75" customHeight="1">
      <c r="A543" s="18">
        <v>18</v>
      </c>
      <c r="B543" s="35" t="s">
        <v>184</v>
      </c>
      <c r="C543" s="157">
        <v>901.05</v>
      </c>
      <c r="D543" s="157">
        <v>191.77000000000004</v>
      </c>
      <c r="E543" s="147">
        <f t="shared" si="21"/>
        <v>0.21282947672160263</v>
      </c>
      <c r="F543" s="142"/>
      <c r="G543" s="31"/>
      <c r="H543" s="10" t="s">
        <v>12</v>
      </c>
    </row>
    <row r="544" spans="1:7" ht="12.75" customHeight="1">
      <c r="A544" s="18">
        <v>19</v>
      </c>
      <c r="B544" s="35" t="s">
        <v>171</v>
      </c>
      <c r="C544" s="157">
        <v>1729.3700000000001</v>
      </c>
      <c r="D544" s="157">
        <v>294.78</v>
      </c>
      <c r="E544" s="147">
        <f t="shared" si="21"/>
        <v>0.17045513684174002</v>
      </c>
      <c r="F544" s="142"/>
      <c r="G544" s="31"/>
    </row>
    <row r="545" spans="1:7" ht="12.75" customHeight="1">
      <c r="A545" s="18">
        <v>20</v>
      </c>
      <c r="B545" s="35" t="s">
        <v>167</v>
      </c>
      <c r="C545" s="157">
        <v>1326.53</v>
      </c>
      <c r="D545" s="157">
        <v>235.92000000000007</v>
      </c>
      <c r="E545" s="147">
        <f t="shared" si="21"/>
        <v>0.17784746669883084</v>
      </c>
      <c r="F545" s="142"/>
      <c r="G545" s="31"/>
    </row>
    <row r="546" spans="1:7" ht="12.75" customHeight="1">
      <c r="A546" s="18">
        <v>21</v>
      </c>
      <c r="B546" s="35" t="s">
        <v>169</v>
      </c>
      <c r="C546" s="157">
        <v>278.73</v>
      </c>
      <c r="D546" s="157">
        <v>32.13</v>
      </c>
      <c r="E546" s="147">
        <f t="shared" si="21"/>
        <v>0.11527284468840814</v>
      </c>
      <c r="F546" s="142"/>
      <c r="G546" s="31"/>
    </row>
    <row r="547" spans="1:7" ht="12.75" customHeight="1">
      <c r="A547" s="18">
        <v>22</v>
      </c>
      <c r="B547" s="35" t="s">
        <v>173</v>
      </c>
      <c r="C547" s="157">
        <v>1812.75</v>
      </c>
      <c r="D547" s="157">
        <v>325.78000000000003</v>
      </c>
      <c r="E547" s="147">
        <f t="shared" si="21"/>
        <v>0.17971590125499934</v>
      </c>
      <c r="F547" s="142"/>
      <c r="G547" s="31"/>
    </row>
    <row r="548" spans="1:7" ht="12.75" customHeight="1">
      <c r="A548" s="18">
        <v>23</v>
      </c>
      <c r="B548" s="35" t="s">
        <v>164</v>
      </c>
      <c r="C548" s="157">
        <v>2214.05</v>
      </c>
      <c r="D548" s="157">
        <v>345.07000000000016</v>
      </c>
      <c r="E548" s="147">
        <f t="shared" si="21"/>
        <v>0.15585465549558508</v>
      </c>
      <c r="F548" s="142"/>
      <c r="G548" s="31"/>
    </row>
    <row r="549" spans="1:7" ht="12.75" customHeight="1">
      <c r="A549" s="18">
        <v>24</v>
      </c>
      <c r="B549" s="35" t="s">
        <v>168</v>
      </c>
      <c r="C549" s="157">
        <v>2332.5</v>
      </c>
      <c r="D549" s="157">
        <v>279.85999999999984</v>
      </c>
      <c r="E549" s="147">
        <f t="shared" si="21"/>
        <v>0.11998285101822073</v>
      </c>
      <c r="F549" s="142"/>
      <c r="G549" s="31"/>
    </row>
    <row r="550" spans="1:7" ht="12.75" customHeight="1">
      <c r="A550" s="18">
        <v>25</v>
      </c>
      <c r="B550" s="35" t="s">
        <v>163</v>
      </c>
      <c r="C550" s="157">
        <v>1185.4</v>
      </c>
      <c r="D550" s="157">
        <v>194.94000000000003</v>
      </c>
      <c r="E550" s="147">
        <f t="shared" si="21"/>
        <v>0.1644508182891851</v>
      </c>
      <c r="F550" s="142"/>
      <c r="G550" s="31"/>
    </row>
    <row r="551" spans="1:7" ht="12.75" customHeight="1">
      <c r="A551" s="18">
        <v>26</v>
      </c>
      <c r="B551" s="35" t="s">
        <v>161</v>
      </c>
      <c r="C551" s="157">
        <v>416.67</v>
      </c>
      <c r="D551" s="157">
        <v>32.84000000000001</v>
      </c>
      <c r="E551" s="147">
        <f t="shared" si="21"/>
        <v>0.0788153694770442</v>
      </c>
      <c r="F551" s="142"/>
      <c r="G551" s="31"/>
    </row>
    <row r="552" spans="1:7" ht="12.75" customHeight="1">
      <c r="A552" s="18">
        <v>27</v>
      </c>
      <c r="B552" s="35" t="s">
        <v>174</v>
      </c>
      <c r="C552" s="157">
        <v>1254.67</v>
      </c>
      <c r="D552" s="157">
        <v>213.4</v>
      </c>
      <c r="E552" s="147">
        <f t="shared" si="21"/>
        <v>0.17008456406863956</v>
      </c>
      <c r="F552" s="142"/>
      <c r="G552" s="31"/>
    </row>
    <row r="553" spans="1:7" ht="12.75" customHeight="1">
      <c r="A553" s="34"/>
      <c r="B553" s="1" t="s">
        <v>27</v>
      </c>
      <c r="C553" s="158">
        <v>37706.45</v>
      </c>
      <c r="D553" s="158">
        <v>6215.509999999999</v>
      </c>
      <c r="E553" s="146">
        <f t="shared" si="21"/>
        <v>0.16483943728460249</v>
      </c>
      <c r="F553" s="42" t="s">
        <v>12</v>
      </c>
      <c r="G553" s="31"/>
    </row>
    <row r="554" spans="1:7" ht="24.75" customHeight="1">
      <c r="A554" s="47" t="s">
        <v>140</v>
      </c>
      <c r="B554" s="48"/>
      <c r="C554" s="48"/>
      <c r="D554" s="48"/>
      <c r="E554" s="48"/>
      <c r="F554" s="48"/>
      <c r="G554" s="48"/>
    </row>
    <row r="555" ht="21" customHeight="1">
      <c r="E555" s="58" t="s">
        <v>121</v>
      </c>
    </row>
    <row r="556" spans="1:6" ht="28.5">
      <c r="A556" s="86" t="s">
        <v>39</v>
      </c>
      <c r="B556" s="206" t="s">
        <v>253</v>
      </c>
      <c r="C556" s="86" t="s">
        <v>54</v>
      </c>
      <c r="D556" s="60" t="s">
        <v>76</v>
      </c>
      <c r="E556" s="86" t="s">
        <v>43</v>
      </c>
      <c r="F556" s="248"/>
    </row>
    <row r="557" spans="1:6" ht="14.25">
      <c r="A557" s="67">
        <f>C553</f>
        <v>37706.45</v>
      </c>
      <c r="B557" s="67">
        <f>D590</f>
        <v>10412.65</v>
      </c>
      <c r="C557" s="67">
        <f>E590</f>
        <v>27293.590000000004</v>
      </c>
      <c r="D557" s="67">
        <f>B557+C557</f>
        <v>37706.240000000005</v>
      </c>
      <c r="E557" s="69">
        <f>D557/A557</f>
        <v>0.9999944306610675</v>
      </c>
      <c r="F557" s="55"/>
    </row>
    <row r="558" spans="1:7" ht="14.25">
      <c r="A558" s="91"/>
      <c r="B558" s="71"/>
      <c r="C558" s="72"/>
      <c r="D558" s="72"/>
      <c r="E558" s="73"/>
      <c r="F558" s="74"/>
      <c r="G558" s="75"/>
    </row>
    <row r="559" spans="1:7" ht="14.25">
      <c r="A559" s="9" t="s">
        <v>229</v>
      </c>
      <c r="B559" s="48"/>
      <c r="C559" s="57"/>
      <c r="D559" s="48"/>
      <c r="E559" s="48"/>
      <c r="F559" s="48"/>
      <c r="G559" s="48"/>
    </row>
    <row r="560" spans="1:7" ht="14.25">
      <c r="A560" s="48"/>
      <c r="B560" s="48"/>
      <c r="C560" s="48"/>
      <c r="D560" s="48"/>
      <c r="E560" s="48"/>
      <c r="F560" s="48"/>
      <c r="G560" s="58" t="s">
        <v>121</v>
      </c>
    </row>
    <row r="561" spans="1:7" ht="47.25" customHeight="1">
      <c r="A561" s="59" t="s">
        <v>37</v>
      </c>
      <c r="B561" s="59" t="s">
        <v>38</v>
      </c>
      <c r="C561" s="60" t="s">
        <v>141</v>
      </c>
      <c r="D561" s="60" t="s">
        <v>230</v>
      </c>
      <c r="E561" s="60" t="s">
        <v>55</v>
      </c>
      <c r="F561" s="60" t="s">
        <v>56</v>
      </c>
      <c r="G561" s="86" t="s">
        <v>57</v>
      </c>
    </row>
    <row r="562" spans="1:7" ht="13.5" customHeight="1">
      <c r="A562" s="59">
        <v>1</v>
      </c>
      <c r="B562" s="59">
        <v>2</v>
      </c>
      <c r="C562" s="60">
        <v>3</v>
      </c>
      <c r="D562" s="60">
        <v>4</v>
      </c>
      <c r="E562" s="60">
        <v>5</v>
      </c>
      <c r="F562" s="60">
        <v>6</v>
      </c>
      <c r="G562" s="86">
        <v>7</v>
      </c>
    </row>
    <row r="563" spans="1:7" ht="12.75" customHeight="1">
      <c r="A563" s="18">
        <v>1</v>
      </c>
      <c r="B563" s="35" t="s">
        <v>181</v>
      </c>
      <c r="C563" s="144">
        <v>1109.8600000000001</v>
      </c>
      <c r="D563" s="157">
        <v>306.79999999999995</v>
      </c>
      <c r="E563" s="157">
        <v>811.01</v>
      </c>
      <c r="F563" s="151">
        <f aca="true" t="shared" si="22" ref="F563:F590">D563+E563</f>
        <v>1117.81</v>
      </c>
      <c r="G563" s="159">
        <f aca="true" t="shared" si="23" ref="G563:G590">F563/C563</f>
        <v>1.0071630656118788</v>
      </c>
    </row>
    <row r="564" spans="1:7" ht="12.75" customHeight="1">
      <c r="A564" s="18">
        <v>2</v>
      </c>
      <c r="B564" s="35" t="s">
        <v>159</v>
      </c>
      <c r="C564" s="144">
        <v>2350.98</v>
      </c>
      <c r="D564" s="157">
        <v>650.02</v>
      </c>
      <c r="E564" s="157">
        <v>1691.76</v>
      </c>
      <c r="F564" s="151">
        <f t="shared" si="22"/>
        <v>2341.7799999999997</v>
      </c>
      <c r="G564" s="159">
        <f t="shared" si="23"/>
        <v>0.99608673829637</v>
      </c>
    </row>
    <row r="565" spans="1:7" ht="12.75" customHeight="1">
      <c r="A565" s="18">
        <v>3</v>
      </c>
      <c r="B565" s="35" t="s">
        <v>179</v>
      </c>
      <c r="C565" s="144">
        <v>1413.32</v>
      </c>
      <c r="D565" s="157">
        <v>389.19</v>
      </c>
      <c r="E565" s="157">
        <v>1018.06</v>
      </c>
      <c r="F565" s="151">
        <f t="shared" si="22"/>
        <v>1407.25</v>
      </c>
      <c r="G565" s="159">
        <f t="shared" si="23"/>
        <v>0.9957051481617751</v>
      </c>
    </row>
    <row r="566" spans="1:7" ht="12.75" customHeight="1">
      <c r="A566" s="18">
        <v>4</v>
      </c>
      <c r="B566" s="35" t="s">
        <v>162</v>
      </c>
      <c r="C566" s="144">
        <v>1315.88</v>
      </c>
      <c r="D566" s="157">
        <v>362.16</v>
      </c>
      <c r="E566" s="157">
        <v>954.57</v>
      </c>
      <c r="F566" s="151">
        <f t="shared" si="22"/>
        <v>1316.73</v>
      </c>
      <c r="G566" s="159">
        <f t="shared" si="23"/>
        <v>1.0006459555582574</v>
      </c>
    </row>
    <row r="567" spans="1:7" ht="12.75" customHeight="1">
      <c r="A567" s="18">
        <v>5</v>
      </c>
      <c r="B567" s="35" t="s">
        <v>176</v>
      </c>
      <c r="C567" s="144">
        <v>1524.26</v>
      </c>
      <c r="D567" s="157">
        <v>421.15999999999997</v>
      </c>
      <c r="E567" s="157">
        <v>1093.48</v>
      </c>
      <c r="F567" s="151">
        <f t="shared" si="22"/>
        <v>1514.6399999999999</v>
      </c>
      <c r="G567" s="159">
        <f t="shared" si="23"/>
        <v>0.993688740766011</v>
      </c>
    </row>
    <row r="568" spans="1:7" ht="12.75" customHeight="1">
      <c r="A568" s="18">
        <v>6</v>
      </c>
      <c r="B568" s="35" t="s">
        <v>178</v>
      </c>
      <c r="C568" s="144">
        <v>491.64000000000004</v>
      </c>
      <c r="D568" s="157">
        <v>134.17000000000002</v>
      </c>
      <c r="E568" s="157">
        <v>356.57</v>
      </c>
      <c r="F568" s="151">
        <f t="shared" si="22"/>
        <v>490.74</v>
      </c>
      <c r="G568" s="159">
        <f t="shared" si="23"/>
        <v>0.998169392238223</v>
      </c>
    </row>
    <row r="569" spans="1:7" ht="12.75" customHeight="1">
      <c r="A569" s="18">
        <v>7</v>
      </c>
      <c r="B569" s="35" t="s">
        <v>165</v>
      </c>
      <c r="C569" s="144">
        <v>3081.07</v>
      </c>
      <c r="D569" s="157">
        <v>851.8399999999999</v>
      </c>
      <c r="E569" s="157">
        <v>2201.3599999999997</v>
      </c>
      <c r="F569" s="151">
        <f t="shared" si="22"/>
        <v>3053.2</v>
      </c>
      <c r="G569" s="159">
        <f t="shared" si="23"/>
        <v>0.9909544411519373</v>
      </c>
    </row>
    <row r="570" spans="1:7" ht="12.75" customHeight="1">
      <c r="A570" s="18">
        <v>8</v>
      </c>
      <c r="B570" s="35" t="s">
        <v>177</v>
      </c>
      <c r="C570" s="144">
        <v>459.89000000000004</v>
      </c>
      <c r="D570" s="157">
        <v>125.64</v>
      </c>
      <c r="E570" s="157">
        <v>334.43</v>
      </c>
      <c r="F570" s="151">
        <f t="shared" si="22"/>
        <v>460.07</v>
      </c>
      <c r="G570" s="159">
        <f t="shared" si="23"/>
        <v>1.0003913979429861</v>
      </c>
    </row>
    <row r="571" spans="1:7" ht="12.75" customHeight="1">
      <c r="A571" s="18">
        <v>9</v>
      </c>
      <c r="B571" s="35" t="s">
        <v>160</v>
      </c>
      <c r="C571" s="144">
        <v>1086.75</v>
      </c>
      <c r="D571" s="157">
        <v>300.65</v>
      </c>
      <c r="E571" s="157">
        <v>787.4300000000001</v>
      </c>
      <c r="F571" s="151">
        <f t="shared" si="22"/>
        <v>1088.08</v>
      </c>
      <c r="G571" s="159">
        <f t="shared" si="23"/>
        <v>1.0012238325281804</v>
      </c>
    </row>
    <row r="572" spans="1:7" ht="12.75" customHeight="1">
      <c r="A572" s="18">
        <v>10</v>
      </c>
      <c r="B572" s="35" t="s">
        <v>175</v>
      </c>
      <c r="C572" s="144">
        <v>1384.1399999999999</v>
      </c>
      <c r="D572" s="157">
        <v>383.51</v>
      </c>
      <c r="E572" s="157">
        <v>1004.49</v>
      </c>
      <c r="F572" s="151">
        <f t="shared" si="22"/>
        <v>1388</v>
      </c>
      <c r="G572" s="159">
        <f t="shared" si="23"/>
        <v>1.0027887352435447</v>
      </c>
    </row>
    <row r="573" spans="1:7" ht="12.75" customHeight="1">
      <c r="A573" s="18">
        <v>11</v>
      </c>
      <c r="B573" s="35" t="s">
        <v>180</v>
      </c>
      <c r="C573" s="144">
        <v>994.9300000000001</v>
      </c>
      <c r="D573" s="157">
        <v>274.47</v>
      </c>
      <c r="E573" s="157">
        <v>736.48</v>
      </c>
      <c r="F573" s="151">
        <f t="shared" si="22"/>
        <v>1010.95</v>
      </c>
      <c r="G573" s="159">
        <f t="shared" si="23"/>
        <v>1.016101635290925</v>
      </c>
    </row>
    <row r="574" spans="1:7" ht="12.75" customHeight="1">
      <c r="A574" s="18">
        <v>12</v>
      </c>
      <c r="B574" s="35" t="s">
        <v>170</v>
      </c>
      <c r="C574" s="144">
        <v>2371.9900000000002</v>
      </c>
      <c r="D574" s="157">
        <v>656.76</v>
      </c>
      <c r="E574" s="157">
        <v>1687.01</v>
      </c>
      <c r="F574" s="151">
        <f t="shared" si="22"/>
        <v>2343.77</v>
      </c>
      <c r="G574" s="159">
        <f t="shared" si="23"/>
        <v>0.9881028166223297</v>
      </c>
    </row>
    <row r="575" spans="1:7" ht="12.75" customHeight="1">
      <c r="A575" s="18">
        <v>13</v>
      </c>
      <c r="B575" s="35" t="s">
        <v>157</v>
      </c>
      <c r="C575" s="144">
        <v>1293.54</v>
      </c>
      <c r="D575" s="157">
        <v>356.40999999999997</v>
      </c>
      <c r="E575" s="157">
        <v>954.28</v>
      </c>
      <c r="F575" s="151">
        <f t="shared" si="22"/>
        <v>1310.69</v>
      </c>
      <c r="G575" s="159">
        <f t="shared" si="23"/>
        <v>1.013258190701486</v>
      </c>
    </row>
    <row r="576" spans="1:7" ht="12.75" customHeight="1">
      <c r="A576" s="18">
        <v>14</v>
      </c>
      <c r="B576" s="35" t="s">
        <v>183</v>
      </c>
      <c r="C576" s="144">
        <v>1182.05</v>
      </c>
      <c r="D576" s="157">
        <v>326.89</v>
      </c>
      <c r="E576" s="157">
        <v>870.81</v>
      </c>
      <c r="F576" s="151">
        <f t="shared" si="22"/>
        <v>1197.6999999999998</v>
      </c>
      <c r="G576" s="159">
        <f t="shared" si="23"/>
        <v>1.0132397106721374</v>
      </c>
    </row>
    <row r="577" spans="1:7" ht="12.75" customHeight="1">
      <c r="A577" s="18">
        <v>15</v>
      </c>
      <c r="B577" s="35" t="s">
        <v>166</v>
      </c>
      <c r="C577" s="144">
        <v>1587.13</v>
      </c>
      <c r="D577" s="157">
        <v>437.97</v>
      </c>
      <c r="E577" s="157">
        <v>1145.29</v>
      </c>
      <c r="F577" s="151">
        <f t="shared" si="22"/>
        <v>1583.26</v>
      </c>
      <c r="G577" s="159">
        <f t="shared" si="23"/>
        <v>0.9975616364128962</v>
      </c>
    </row>
    <row r="578" spans="1:7" ht="12.75" customHeight="1">
      <c r="A578" s="18">
        <v>16</v>
      </c>
      <c r="B578" s="35" t="s">
        <v>158</v>
      </c>
      <c r="C578" s="144">
        <v>1044.87</v>
      </c>
      <c r="D578" s="157">
        <v>287.99</v>
      </c>
      <c r="E578" s="157">
        <v>769.99</v>
      </c>
      <c r="F578" s="151">
        <f t="shared" si="22"/>
        <v>1057.98</v>
      </c>
      <c r="G578" s="159">
        <f t="shared" si="23"/>
        <v>1.0125470154181861</v>
      </c>
    </row>
    <row r="579" spans="1:7" ht="12.75" customHeight="1">
      <c r="A579" s="18">
        <v>17</v>
      </c>
      <c r="B579" s="35" t="s">
        <v>172</v>
      </c>
      <c r="C579" s="144">
        <v>1562.43</v>
      </c>
      <c r="D579" s="157">
        <v>431.72</v>
      </c>
      <c r="E579" s="157">
        <v>1138.0900000000001</v>
      </c>
      <c r="F579" s="151">
        <f t="shared" si="22"/>
        <v>1569.8100000000002</v>
      </c>
      <c r="G579" s="159">
        <f t="shared" si="23"/>
        <v>1.0047234116088402</v>
      </c>
    </row>
    <row r="580" spans="1:7" ht="12.75" customHeight="1">
      <c r="A580" s="18">
        <v>18</v>
      </c>
      <c r="B580" s="35" t="s">
        <v>184</v>
      </c>
      <c r="C580" s="157">
        <v>901.05</v>
      </c>
      <c r="D580" s="157">
        <v>249.32</v>
      </c>
      <c r="E580" s="157">
        <v>647.45</v>
      </c>
      <c r="F580" s="151">
        <f t="shared" si="22"/>
        <v>896.77</v>
      </c>
      <c r="G580" s="159">
        <f t="shared" si="23"/>
        <v>0.995249986127296</v>
      </c>
    </row>
    <row r="581" spans="1:7" ht="12.75" customHeight="1">
      <c r="A581" s="18">
        <v>19</v>
      </c>
      <c r="B581" s="35" t="s">
        <v>171</v>
      </c>
      <c r="C581" s="157">
        <v>1729.3700000000001</v>
      </c>
      <c r="D581" s="157">
        <v>478.76</v>
      </c>
      <c r="E581" s="157">
        <v>1250.12</v>
      </c>
      <c r="F581" s="151">
        <f t="shared" si="22"/>
        <v>1728.8799999999999</v>
      </c>
      <c r="G581" s="159">
        <f t="shared" si="23"/>
        <v>0.9997166598240976</v>
      </c>
    </row>
    <row r="582" spans="1:7" ht="12.75" customHeight="1">
      <c r="A582" s="18">
        <v>20</v>
      </c>
      <c r="B582" s="35" t="s">
        <v>167</v>
      </c>
      <c r="C582" s="157">
        <v>1326.53</v>
      </c>
      <c r="D582" s="157">
        <v>365.39</v>
      </c>
      <c r="E582" s="157">
        <v>951.0200000000001</v>
      </c>
      <c r="F582" s="151">
        <f t="shared" si="22"/>
        <v>1316.41</v>
      </c>
      <c r="G582" s="159">
        <f t="shared" si="23"/>
        <v>0.992371073402034</v>
      </c>
    </row>
    <row r="583" spans="1:7" ht="12.75" customHeight="1">
      <c r="A583" s="18">
        <v>21</v>
      </c>
      <c r="B583" s="35" t="s">
        <v>169</v>
      </c>
      <c r="C583" s="157">
        <v>278.73</v>
      </c>
      <c r="D583" s="157">
        <v>76.28</v>
      </c>
      <c r="E583" s="157">
        <v>202.8</v>
      </c>
      <c r="F583" s="151">
        <f t="shared" si="22"/>
        <v>279.08000000000004</v>
      </c>
      <c r="G583" s="159">
        <f t="shared" si="23"/>
        <v>1.0012556954759086</v>
      </c>
    </row>
    <row r="584" spans="1:7" ht="12.75" customHeight="1">
      <c r="A584" s="18">
        <v>22</v>
      </c>
      <c r="B584" s="35" t="s">
        <v>173</v>
      </c>
      <c r="C584" s="157">
        <v>1812.75</v>
      </c>
      <c r="D584" s="157">
        <v>501.6</v>
      </c>
      <c r="E584" s="157">
        <v>1310.3899999999999</v>
      </c>
      <c r="F584" s="151">
        <f t="shared" si="22"/>
        <v>1811.9899999999998</v>
      </c>
      <c r="G584" s="159">
        <f t="shared" si="23"/>
        <v>0.9995807474831057</v>
      </c>
    </row>
    <row r="585" spans="1:7" ht="12.75" customHeight="1">
      <c r="A585" s="18">
        <v>23</v>
      </c>
      <c r="B585" s="35" t="s">
        <v>164</v>
      </c>
      <c r="C585" s="157">
        <v>2214.05</v>
      </c>
      <c r="D585" s="157">
        <v>613.07</v>
      </c>
      <c r="E585" s="157">
        <v>1600.5</v>
      </c>
      <c r="F585" s="151">
        <f t="shared" si="22"/>
        <v>2213.57</v>
      </c>
      <c r="G585" s="159">
        <f t="shared" si="23"/>
        <v>0.9997832027280323</v>
      </c>
    </row>
    <row r="586" spans="1:7" ht="12.75" customHeight="1">
      <c r="A586" s="18">
        <v>24</v>
      </c>
      <c r="B586" s="35" t="s">
        <v>168</v>
      </c>
      <c r="C586" s="157">
        <v>2332.5</v>
      </c>
      <c r="D586" s="157">
        <v>644.53</v>
      </c>
      <c r="E586" s="157">
        <v>1708.73</v>
      </c>
      <c r="F586" s="151">
        <f t="shared" si="22"/>
        <v>2353.26</v>
      </c>
      <c r="G586" s="159">
        <f t="shared" si="23"/>
        <v>1.0089003215434085</v>
      </c>
    </row>
    <row r="587" spans="1:7" ht="12.75" customHeight="1">
      <c r="A587" s="18">
        <v>25</v>
      </c>
      <c r="B587" s="35" t="s">
        <v>163</v>
      </c>
      <c r="C587" s="157">
        <v>1185.4</v>
      </c>
      <c r="D587" s="157">
        <v>326.98</v>
      </c>
      <c r="E587" s="157">
        <v>850.27</v>
      </c>
      <c r="F587" s="151">
        <f t="shared" si="22"/>
        <v>1177.25</v>
      </c>
      <c r="G587" s="159">
        <f t="shared" si="23"/>
        <v>0.9931246836510882</v>
      </c>
    </row>
    <row r="588" spans="1:7" ht="12.75" customHeight="1">
      <c r="A588" s="18">
        <v>26</v>
      </c>
      <c r="B588" s="35" t="s">
        <v>161</v>
      </c>
      <c r="C588" s="157">
        <v>416.67</v>
      </c>
      <c r="D588" s="157">
        <v>113.29</v>
      </c>
      <c r="E588" s="157">
        <v>315.54</v>
      </c>
      <c r="F588" s="151">
        <f t="shared" si="22"/>
        <v>428.83000000000004</v>
      </c>
      <c r="G588" s="159">
        <f t="shared" si="23"/>
        <v>1.0291837665298678</v>
      </c>
    </row>
    <row r="589" spans="1:7" ht="12.75" customHeight="1">
      <c r="A589" s="18">
        <v>27</v>
      </c>
      <c r="B589" s="35" t="s">
        <v>174</v>
      </c>
      <c r="C589" s="157">
        <v>1254.67</v>
      </c>
      <c r="D589" s="157">
        <v>346.08</v>
      </c>
      <c r="E589" s="157">
        <v>901.6600000000001</v>
      </c>
      <c r="F589" s="151">
        <f t="shared" si="22"/>
        <v>1247.74</v>
      </c>
      <c r="G589" s="159">
        <f t="shared" si="23"/>
        <v>0.9944766352905544</v>
      </c>
    </row>
    <row r="590" spans="1:7" ht="12.75" customHeight="1">
      <c r="A590" s="34"/>
      <c r="B590" s="1" t="s">
        <v>27</v>
      </c>
      <c r="C590" s="158">
        <v>37706.45</v>
      </c>
      <c r="D590" s="158">
        <v>10412.65</v>
      </c>
      <c r="E590" s="158">
        <v>27293.590000000004</v>
      </c>
      <c r="F590" s="150">
        <f t="shared" si="22"/>
        <v>37706.240000000005</v>
      </c>
      <c r="G590" s="28">
        <f t="shared" si="23"/>
        <v>0.9999944306610675</v>
      </c>
    </row>
    <row r="591" spans="1:7" ht="14.25" customHeight="1">
      <c r="A591" s="95"/>
      <c r="B591" s="71"/>
      <c r="C591" s="72"/>
      <c r="D591" s="72"/>
      <c r="E591" s="73"/>
      <c r="F591" s="74"/>
      <c r="G591" s="75"/>
    </row>
    <row r="592" spans="1:8" ht="14.25">
      <c r="A592" s="47" t="s">
        <v>58</v>
      </c>
      <c r="B592" s="48"/>
      <c r="C592" s="57"/>
      <c r="D592" s="48"/>
      <c r="E592" s="58" t="s">
        <v>121</v>
      </c>
      <c r="F592" s="48"/>
      <c r="G592" s="48"/>
      <c r="H592" s="48" t="s">
        <v>12</v>
      </c>
    </row>
    <row r="593" spans="1:8" ht="1.5" customHeight="1">
      <c r="A593" s="48"/>
      <c r="B593" s="48"/>
      <c r="C593" s="57"/>
      <c r="D593" s="48"/>
      <c r="E593" s="48"/>
      <c r="F593" s="48"/>
      <c r="G593" s="48"/>
      <c r="H593" s="48"/>
    </row>
    <row r="594" spans="1:5" ht="14.25">
      <c r="A594" s="125" t="s">
        <v>39</v>
      </c>
      <c r="B594" s="125" t="s">
        <v>133</v>
      </c>
      <c r="C594" s="125" t="s">
        <v>134</v>
      </c>
      <c r="D594" s="125" t="s">
        <v>48</v>
      </c>
      <c r="E594" s="125" t="s">
        <v>49</v>
      </c>
    </row>
    <row r="595" spans="1:5" ht="17.25" customHeight="1">
      <c r="A595" s="52">
        <f>C590</f>
        <v>37706.45</v>
      </c>
      <c r="B595" s="52">
        <f>F590</f>
        <v>37706.240000000005</v>
      </c>
      <c r="C595" s="35">
        <f>B595/A595</f>
        <v>0.9999944306610675</v>
      </c>
      <c r="D595" s="52">
        <f>D628</f>
        <v>31490.729999999996</v>
      </c>
      <c r="E595" s="96">
        <f>D595/A595</f>
        <v>0.8351549933764647</v>
      </c>
    </row>
    <row r="596" spans="1:5" ht="17.25" customHeight="1">
      <c r="A596" s="64"/>
      <c r="B596" s="64"/>
      <c r="C596" s="42"/>
      <c r="D596" s="64"/>
      <c r="E596" s="97"/>
    </row>
    <row r="597" ht="17.25" customHeight="1">
      <c r="A597" s="9" t="s">
        <v>231</v>
      </c>
    </row>
    <row r="598" spans="1:8" ht="15" customHeight="1">
      <c r="A598" s="48"/>
      <c r="B598" s="48"/>
      <c r="C598" s="48"/>
      <c r="D598" s="48"/>
      <c r="E598" s="58" t="s">
        <v>121</v>
      </c>
      <c r="F598" s="48"/>
      <c r="G598" s="48"/>
      <c r="H598" s="48"/>
    </row>
    <row r="599" spans="1:5" ht="42.75">
      <c r="A599" s="60" t="s">
        <v>37</v>
      </c>
      <c r="B599" s="60" t="s">
        <v>38</v>
      </c>
      <c r="C599" s="60" t="s">
        <v>142</v>
      </c>
      <c r="D599" s="60" t="s">
        <v>59</v>
      </c>
      <c r="E599" s="60" t="s">
        <v>60</v>
      </c>
    </row>
    <row r="600" spans="1:8" ht="15.75" customHeight="1">
      <c r="A600" s="88">
        <v>1</v>
      </c>
      <c r="B600" s="88">
        <v>2</v>
      </c>
      <c r="C600" s="88">
        <v>3</v>
      </c>
      <c r="D600" s="88">
        <v>4</v>
      </c>
      <c r="E600" s="88">
        <v>5</v>
      </c>
      <c r="F600" s="119"/>
      <c r="G600" s="48"/>
      <c r="H600" s="48"/>
    </row>
    <row r="601" spans="1:7" ht="12.75" customHeight="1">
      <c r="A601" s="18">
        <v>1</v>
      </c>
      <c r="B601" s="35" t="s">
        <v>181</v>
      </c>
      <c r="C601" s="144">
        <v>1109.8600000000001</v>
      </c>
      <c r="D601" s="157">
        <v>988.29</v>
      </c>
      <c r="E601" s="147">
        <f aca="true" t="shared" si="24" ref="E601:E628">D601/C601</f>
        <v>0.8904636620835059</v>
      </c>
      <c r="F601" s="142"/>
      <c r="G601" s="31"/>
    </row>
    <row r="602" spans="1:7" ht="12.75" customHeight="1">
      <c r="A602" s="18">
        <v>2</v>
      </c>
      <c r="B602" s="35" t="s">
        <v>159</v>
      </c>
      <c r="C602" s="144">
        <v>2350.98</v>
      </c>
      <c r="D602" s="157">
        <v>1916.0899999999997</v>
      </c>
      <c r="E602" s="147">
        <f t="shared" si="24"/>
        <v>0.8150175671422129</v>
      </c>
      <c r="F602" s="142"/>
      <c r="G602" s="31"/>
    </row>
    <row r="603" spans="1:7" ht="12.75" customHeight="1">
      <c r="A603" s="18">
        <v>3</v>
      </c>
      <c r="B603" s="35" t="s">
        <v>179</v>
      </c>
      <c r="C603" s="144">
        <v>1413.32</v>
      </c>
      <c r="D603" s="157">
        <v>1152.2399999999998</v>
      </c>
      <c r="E603" s="147">
        <f t="shared" si="24"/>
        <v>0.8152718421871903</v>
      </c>
      <c r="F603" s="142"/>
      <c r="G603" s="31"/>
    </row>
    <row r="604" spans="1:7" ht="12.75" customHeight="1">
      <c r="A604" s="18">
        <v>4</v>
      </c>
      <c r="B604" s="35" t="s">
        <v>162</v>
      </c>
      <c r="C604" s="144">
        <v>1315.88</v>
      </c>
      <c r="D604" s="157">
        <v>1093.6599999999999</v>
      </c>
      <c r="E604" s="147">
        <f t="shared" si="24"/>
        <v>0.8311244186399974</v>
      </c>
      <c r="F604" s="142"/>
      <c r="G604" s="31"/>
    </row>
    <row r="605" spans="1:7" ht="12.75" customHeight="1">
      <c r="A605" s="18">
        <v>5</v>
      </c>
      <c r="B605" s="35" t="s">
        <v>176</v>
      </c>
      <c r="C605" s="144">
        <v>1524.26</v>
      </c>
      <c r="D605" s="157">
        <v>1246.16</v>
      </c>
      <c r="E605" s="147">
        <f t="shared" si="24"/>
        <v>0.8175508115413381</v>
      </c>
      <c r="F605" s="142"/>
      <c r="G605" s="31"/>
    </row>
    <row r="606" spans="1:7" ht="12.75" customHeight="1">
      <c r="A606" s="18">
        <v>6</v>
      </c>
      <c r="B606" s="35" t="s">
        <v>178</v>
      </c>
      <c r="C606" s="144">
        <v>491.64000000000004</v>
      </c>
      <c r="D606" s="157">
        <v>432.71000000000004</v>
      </c>
      <c r="E606" s="147">
        <f t="shared" si="24"/>
        <v>0.8801358717760963</v>
      </c>
      <c r="F606" s="142"/>
      <c r="G606" s="31"/>
    </row>
    <row r="607" spans="1:7" ht="12.75" customHeight="1">
      <c r="A607" s="18">
        <v>7</v>
      </c>
      <c r="B607" s="35" t="s">
        <v>165</v>
      </c>
      <c r="C607" s="144">
        <v>3081.07</v>
      </c>
      <c r="D607" s="157">
        <v>2405.0699999999997</v>
      </c>
      <c r="E607" s="147">
        <f t="shared" si="24"/>
        <v>0.7805957021424373</v>
      </c>
      <c r="F607" s="142"/>
      <c r="G607" s="31"/>
    </row>
    <row r="608" spans="1:7" ht="12.75" customHeight="1">
      <c r="A608" s="18">
        <v>8</v>
      </c>
      <c r="B608" s="35" t="s">
        <v>177</v>
      </c>
      <c r="C608" s="144">
        <v>459.89000000000004</v>
      </c>
      <c r="D608" s="157">
        <v>409.65000000000003</v>
      </c>
      <c r="E608" s="147">
        <f t="shared" si="24"/>
        <v>0.890756485246472</v>
      </c>
      <c r="F608" s="142"/>
      <c r="G608" s="31"/>
    </row>
    <row r="609" spans="1:7" ht="12.75" customHeight="1">
      <c r="A609" s="18">
        <v>9</v>
      </c>
      <c r="B609" s="35" t="s">
        <v>160</v>
      </c>
      <c r="C609" s="144">
        <v>1086.75</v>
      </c>
      <c r="D609" s="157">
        <v>930.56</v>
      </c>
      <c r="E609" s="147">
        <f t="shared" si="24"/>
        <v>0.8562778927996318</v>
      </c>
      <c r="F609" s="142"/>
      <c r="G609" s="31"/>
    </row>
    <row r="610" spans="1:7" ht="12.75" customHeight="1">
      <c r="A610" s="18">
        <v>10</v>
      </c>
      <c r="B610" s="35" t="s">
        <v>175</v>
      </c>
      <c r="C610" s="144">
        <v>1384.1399999999999</v>
      </c>
      <c r="D610" s="157">
        <v>1164.47</v>
      </c>
      <c r="E610" s="147">
        <f t="shared" si="24"/>
        <v>0.8412949557125725</v>
      </c>
      <c r="F610" s="142"/>
      <c r="G610" s="31"/>
    </row>
    <row r="611" spans="1:7" ht="12.75" customHeight="1">
      <c r="A611" s="18">
        <v>11</v>
      </c>
      <c r="B611" s="35" t="s">
        <v>180</v>
      </c>
      <c r="C611" s="144">
        <v>994.9300000000001</v>
      </c>
      <c r="D611" s="157">
        <v>891.72</v>
      </c>
      <c r="E611" s="147">
        <f t="shared" si="24"/>
        <v>0.8962640587780044</v>
      </c>
      <c r="F611" s="142"/>
      <c r="G611" s="31"/>
    </row>
    <row r="612" spans="1:7" ht="12.75" customHeight="1">
      <c r="A612" s="18">
        <v>12</v>
      </c>
      <c r="B612" s="35" t="s">
        <v>170</v>
      </c>
      <c r="C612" s="144">
        <v>2371.9900000000002</v>
      </c>
      <c r="D612" s="157">
        <v>1775.6100000000001</v>
      </c>
      <c r="E612" s="147">
        <f t="shared" si="24"/>
        <v>0.748573982183736</v>
      </c>
      <c r="F612" s="142"/>
      <c r="G612" s="31"/>
    </row>
    <row r="613" spans="1:7" ht="12.75" customHeight="1">
      <c r="A613" s="18">
        <v>13</v>
      </c>
      <c r="B613" s="35" t="s">
        <v>157</v>
      </c>
      <c r="C613" s="144">
        <v>1293.54</v>
      </c>
      <c r="D613" s="157">
        <v>1176.56</v>
      </c>
      <c r="E613" s="147">
        <f t="shared" si="24"/>
        <v>0.9095659971860166</v>
      </c>
      <c r="F613" s="142"/>
      <c r="G613" s="31"/>
    </row>
    <row r="614" spans="1:7" ht="12.75" customHeight="1">
      <c r="A614" s="18">
        <v>14</v>
      </c>
      <c r="B614" s="35" t="s">
        <v>183</v>
      </c>
      <c r="C614" s="144">
        <v>1182.05</v>
      </c>
      <c r="D614" s="157">
        <v>1028.02</v>
      </c>
      <c r="E614" s="147">
        <f t="shared" si="24"/>
        <v>0.8696924833974874</v>
      </c>
      <c r="F614" s="142"/>
      <c r="G614" s="31"/>
    </row>
    <row r="615" spans="1:7" ht="12.75" customHeight="1">
      <c r="A615" s="18">
        <v>15</v>
      </c>
      <c r="B615" s="35" t="s">
        <v>166</v>
      </c>
      <c r="C615" s="144">
        <v>1587.13</v>
      </c>
      <c r="D615" s="157">
        <v>1288.1799999999998</v>
      </c>
      <c r="E615" s="147">
        <f t="shared" si="24"/>
        <v>0.8116411384070616</v>
      </c>
      <c r="F615" s="142"/>
      <c r="G615" s="31"/>
    </row>
    <row r="616" spans="1:7" ht="12.75" customHeight="1">
      <c r="A616" s="18">
        <v>16</v>
      </c>
      <c r="B616" s="35" t="s">
        <v>158</v>
      </c>
      <c r="C616" s="144">
        <v>1044.87</v>
      </c>
      <c r="D616" s="157">
        <v>947.83</v>
      </c>
      <c r="E616" s="147">
        <f t="shared" si="24"/>
        <v>0.9071272024270963</v>
      </c>
      <c r="F616" s="142"/>
      <c r="G616" s="31"/>
    </row>
    <row r="617" spans="1:7" ht="12.75" customHeight="1">
      <c r="A617" s="18">
        <v>17</v>
      </c>
      <c r="B617" s="35" t="s">
        <v>172</v>
      </c>
      <c r="C617" s="144">
        <v>1562.43</v>
      </c>
      <c r="D617" s="157">
        <v>1336.6200000000001</v>
      </c>
      <c r="E617" s="147">
        <f t="shared" si="24"/>
        <v>0.8554751252856129</v>
      </c>
      <c r="F617" s="142"/>
      <c r="G617" s="31"/>
    </row>
    <row r="618" spans="1:8" ht="12.75" customHeight="1">
      <c r="A618" s="18">
        <v>18</v>
      </c>
      <c r="B618" s="35" t="s">
        <v>184</v>
      </c>
      <c r="C618" s="157">
        <v>901.05</v>
      </c>
      <c r="D618" s="157">
        <v>705</v>
      </c>
      <c r="E618" s="147">
        <f t="shared" si="24"/>
        <v>0.7824205094056934</v>
      </c>
      <c r="F618" s="142"/>
      <c r="G618" s="31"/>
      <c r="H618" s="10" t="s">
        <v>12</v>
      </c>
    </row>
    <row r="619" spans="1:7" ht="12.75" customHeight="1">
      <c r="A619" s="18">
        <v>19</v>
      </c>
      <c r="B619" s="35" t="s">
        <v>171</v>
      </c>
      <c r="C619" s="157">
        <v>1729.3700000000001</v>
      </c>
      <c r="D619" s="157">
        <v>1434.1</v>
      </c>
      <c r="E619" s="147">
        <f t="shared" si="24"/>
        <v>0.8292615229823577</v>
      </c>
      <c r="F619" s="142"/>
      <c r="G619" s="31"/>
    </row>
    <row r="620" spans="1:8" ht="12.75" customHeight="1">
      <c r="A620" s="18">
        <v>20</v>
      </c>
      <c r="B620" s="35" t="s">
        <v>167</v>
      </c>
      <c r="C620" s="157">
        <v>1326.53</v>
      </c>
      <c r="D620" s="157">
        <v>1080.49</v>
      </c>
      <c r="E620" s="147">
        <f t="shared" si="24"/>
        <v>0.8145236067032031</v>
      </c>
      <c r="F620" s="142"/>
      <c r="G620" s="31"/>
      <c r="H620" s="10" t="s">
        <v>12</v>
      </c>
    </row>
    <row r="621" spans="1:7" ht="12.75" customHeight="1">
      <c r="A621" s="18">
        <v>21</v>
      </c>
      <c r="B621" s="35" t="s">
        <v>169</v>
      </c>
      <c r="C621" s="157">
        <v>278.73</v>
      </c>
      <c r="D621" s="157">
        <v>246.95</v>
      </c>
      <c r="E621" s="147">
        <f t="shared" si="24"/>
        <v>0.8859828507875004</v>
      </c>
      <c r="F621" s="142"/>
      <c r="G621" s="31"/>
    </row>
    <row r="622" spans="1:7" ht="12.75" customHeight="1">
      <c r="A622" s="18">
        <v>22</v>
      </c>
      <c r="B622" s="35" t="s">
        <v>173</v>
      </c>
      <c r="C622" s="157">
        <v>1812.75</v>
      </c>
      <c r="D622" s="157">
        <v>1486.21</v>
      </c>
      <c r="E622" s="147">
        <f t="shared" si="24"/>
        <v>0.8198648462281065</v>
      </c>
      <c r="F622" s="142"/>
      <c r="G622" s="31"/>
    </row>
    <row r="623" spans="1:7" ht="12.75" customHeight="1">
      <c r="A623" s="18">
        <v>23</v>
      </c>
      <c r="B623" s="35" t="s">
        <v>164</v>
      </c>
      <c r="C623" s="157">
        <v>2214.05</v>
      </c>
      <c r="D623" s="157">
        <v>1868.5</v>
      </c>
      <c r="E623" s="147">
        <f t="shared" si="24"/>
        <v>0.8439285472324473</v>
      </c>
      <c r="F623" s="142"/>
      <c r="G623" s="31"/>
    </row>
    <row r="624" spans="1:7" ht="12.75" customHeight="1">
      <c r="A624" s="18">
        <v>24</v>
      </c>
      <c r="B624" s="35" t="s">
        <v>168</v>
      </c>
      <c r="C624" s="157">
        <v>2332.5</v>
      </c>
      <c r="D624" s="157">
        <v>2073.4</v>
      </c>
      <c r="E624" s="147">
        <f t="shared" si="24"/>
        <v>0.8889174705251877</v>
      </c>
      <c r="F624" s="142"/>
      <c r="G624" s="31"/>
    </row>
    <row r="625" spans="1:7" ht="12.75" customHeight="1">
      <c r="A625" s="18">
        <v>25</v>
      </c>
      <c r="B625" s="35" t="s">
        <v>163</v>
      </c>
      <c r="C625" s="157">
        <v>1185.4</v>
      </c>
      <c r="D625" s="157">
        <v>982.31</v>
      </c>
      <c r="E625" s="147">
        <f t="shared" si="24"/>
        <v>0.828673865361903</v>
      </c>
      <c r="F625" s="142"/>
      <c r="G625" s="31"/>
    </row>
    <row r="626" spans="1:7" ht="12.75" customHeight="1">
      <c r="A626" s="18">
        <v>26</v>
      </c>
      <c r="B626" s="35" t="s">
        <v>161</v>
      </c>
      <c r="C626" s="157">
        <v>416.67</v>
      </c>
      <c r="D626" s="157">
        <v>395.99</v>
      </c>
      <c r="E626" s="147">
        <f t="shared" si="24"/>
        <v>0.9503683970528236</v>
      </c>
      <c r="F626" s="142"/>
      <c r="G626" s="31" t="s">
        <v>12</v>
      </c>
    </row>
    <row r="627" spans="1:7" ht="12.75" customHeight="1">
      <c r="A627" s="18">
        <v>27</v>
      </c>
      <c r="B627" s="35" t="s">
        <v>174</v>
      </c>
      <c r="C627" s="157">
        <v>1254.67</v>
      </c>
      <c r="D627" s="157">
        <v>1034.3400000000001</v>
      </c>
      <c r="E627" s="147">
        <f t="shared" si="24"/>
        <v>0.824392071221915</v>
      </c>
      <c r="F627" s="142"/>
      <c r="G627" s="31"/>
    </row>
    <row r="628" spans="1:7" ht="12.75" customHeight="1">
      <c r="A628" s="34"/>
      <c r="B628" s="1" t="s">
        <v>27</v>
      </c>
      <c r="C628" s="158">
        <v>37706.45</v>
      </c>
      <c r="D628" s="158">
        <v>31490.729999999996</v>
      </c>
      <c r="E628" s="146">
        <f t="shared" si="24"/>
        <v>0.8351549933764647</v>
      </c>
      <c r="F628" s="42"/>
      <c r="G628" s="31"/>
    </row>
    <row r="629" spans="1:8" ht="23.25" customHeight="1">
      <c r="A629" s="47" t="s">
        <v>232</v>
      </c>
      <c r="B629" s="48"/>
      <c r="C629" s="48"/>
      <c r="D629" s="48"/>
      <c r="E629" s="48"/>
      <c r="F629" s="48"/>
      <c r="G629" s="48"/>
      <c r="H629" s="48"/>
    </row>
    <row r="630" spans="1:8" ht="14.25">
      <c r="A630" s="47"/>
      <c r="B630" s="48"/>
      <c r="C630" s="48"/>
      <c r="D630" s="48"/>
      <c r="E630" s="48"/>
      <c r="F630" s="48"/>
      <c r="G630" s="48"/>
      <c r="H630" s="48"/>
    </row>
    <row r="631" spans="1:8" ht="14.25">
      <c r="A631" s="47" t="s">
        <v>122</v>
      </c>
      <c r="B631" s="48"/>
      <c r="C631" s="48"/>
      <c r="D631" s="48"/>
      <c r="E631" s="48"/>
      <c r="F631" s="48"/>
      <c r="G631" s="48"/>
      <c r="H631" s="48"/>
    </row>
    <row r="632" spans="2:8" ht="12" customHeight="1">
      <c r="B632" s="48"/>
      <c r="C632" s="48"/>
      <c r="D632" s="48"/>
      <c r="E632" s="48"/>
      <c r="F632" s="48"/>
      <c r="G632" s="48"/>
      <c r="H632" s="48"/>
    </row>
    <row r="633" spans="1:6" ht="42" customHeight="1">
      <c r="A633" s="86" t="s">
        <v>30</v>
      </c>
      <c r="B633" s="86" t="s">
        <v>31</v>
      </c>
      <c r="C633" s="86" t="s">
        <v>61</v>
      </c>
      <c r="D633" s="86" t="s">
        <v>62</v>
      </c>
      <c r="E633" s="86" t="s">
        <v>63</v>
      </c>
      <c r="F633" s="51"/>
    </row>
    <row r="634" spans="1:6" s="54" customFormat="1" ht="16.5" customHeight="1">
      <c r="A634" s="87">
        <v>1</v>
      </c>
      <c r="B634" s="87">
        <v>2</v>
      </c>
      <c r="C634" s="87">
        <v>3</v>
      </c>
      <c r="D634" s="87">
        <v>4</v>
      </c>
      <c r="E634" s="87">
        <v>5</v>
      </c>
      <c r="F634" s="98"/>
    </row>
    <row r="635" spans="1:7" ht="12.75" customHeight="1">
      <c r="A635" s="18">
        <v>1</v>
      </c>
      <c r="B635" s="35" t="s">
        <v>181</v>
      </c>
      <c r="C635" s="147">
        <v>0.8899078769395995</v>
      </c>
      <c r="D635" s="147">
        <v>0.8904636620835059</v>
      </c>
      <c r="E635" s="164">
        <f aca="true" t="shared" si="25" ref="E635:E662">D635-C635</f>
        <v>0.0005557851439064176</v>
      </c>
      <c r="F635" s="142"/>
      <c r="G635" s="31"/>
    </row>
    <row r="636" spans="1:7" ht="12.75" customHeight="1">
      <c r="A636" s="18">
        <v>2</v>
      </c>
      <c r="B636" s="35" t="s">
        <v>159</v>
      </c>
      <c r="C636" s="147">
        <v>0.8137008843252237</v>
      </c>
      <c r="D636" s="147">
        <v>0.8150175671422129</v>
      </c>
      <c r="E636" s="164">
        <f t="shared" si="25"/>
        <v>0.0013166828169891565</v>
      </c>
      <c r="F636" s="142"/>
      <c r="G636" s="31"/>
    </row>
    <row r="637" spans="1:7" ht="12.75" customHeight="1">
      <c r="A637" s="18">
        <v>3</v>
      </c>
      <c r="B637" s="35" t="s">
        <v>179</v>
      </c>
      <c r="C637" s="147">
        <v>0.8138510694087471</v>
      </c>
      <c r="D637" s="147">
        <v>0.8152718421871903</v>
      </c>
      <c r="E637" s="164">
        <f t="shared" si="25"/>
        <v>0.0014207727784432134</v>
      </c>
      <c r="F637" s="142"/>
      <c r="G637" s="31"/>
    </row>
    <row r="638" spans="1:7" ht="12.75" customHeight="1">
      <c r="A638" s="18">
        <v>4</v>
      </c>
      <c r="B638" s="35" t="s">
        <v>162</v>
      </c>
      <c r="C638" s="147">
        <v>0.8292443458783412</v>
      </c>
      <c r="D638" s="147">
        <v>0.8311244186399974</v>
      </c>
      <c r="E638" s="164">
        <f t="shared" si="25"/>
        <v>0.0018800727616562485</v>
      </c>
      <c r="F638" s="142"/>
      <c r="G638" s="31"/>
    </row>
    <row r="639" spans="1:7" ht="12.75" customHeight="1">
      <c r="A639" s="18">
        <v>5</v>
      </c>
      <c r="B639" s="35" t="s">
        <v>176</v>
      </c>
      <c r="C639" s="147">
        <v>0.8169388888513038</v>
      </c>
      <c r="D639" s="147">
        <v>0.8175508115413381</v>
      </c>
      <c r="E639" s="164">
        <f t="shared" si="25"/>
        <v>0.0006119226900342944</v>
      </c>
      <c r="F639" s="142"/>
      <c r="G639" s="31"/>
    </row>
    <row r="640" spans="1:7" ht="12.75" customHeight="1">
      <c r="A640" s="18">
        <v>6</v>
      </c>
      <c r="B640" s="35" t="s">
        <v>178</v>
      </c>
      <c r="C640" s="147">
        <v>0.8815889493932088</v>
      </c>
      <c r="D640" s="147">
        <v>0.8801358717760963</v>
      </c>
      <c r="E640" s="164">
        <f t="shared" si="25"/>
        <v>-0.0014530776171124415</v>
      </c>
      <c r="F640" s="142"/>
      <c r="G640" s="31"/>
    </row>
    <row r="641" spans="1:7" ht="12.75" customHeight="1">
      <c r="A641" s="18">
        <v>7</v>
      </c>
      <c r="B641" s="35" t="s">
        <v>165</v>
      </c>
      <c r="C641" s="147">
        <v>0.7789380804106281</v>
      </c>
      <c r="D641" s="147">
        <v>0.7805957021424373</v>
      </c>
      <c r="E641" s="164">
        <f t="shared" si="25"/>
        <v>0.0016576217318092779</v>
      </c>
      <c r="F641" s="142"/>
      <c r="G641" s="31"/>
    </row>
    <row r="642" spans="1:7" ht="12.75" customHeight="1">
      <c r="A642" s="18">
        <v>8</v>
      </c>
      <c r="B642" s="35" t="s">
        <v>177</v>
      </c>
      <c r="C642" s="147">
        <v>0.8922070306058508</v>
      </c>
      <c r="D642" s="147">
        <v>0.890756485246472</v>
      </c>
      <c r="E642" s="164">
        <f t="shared" si="25"/>
        <v>-0.0014505453593788298</v>
      </c>
      <c r="F642" s="142"/>
      <c r="G642" s="31"/>
    </row>
    <row r="643" spans="1:7" ht="12.75" customHeight="1">
      <c r="A643" s="18">
        <v>9</v>
      </c>
      <c r="B643" s="35" t="s">
        <v>160</v>
      </c>
      <c r="C643" s="147">
        <v>0.8556182732702202</v>
      </c>
      <c r="D643" s="147">
        <v>0.8562778927996318</v>
      </c>
      <c r="E643" s="164">
        <f t="shared" si="25"/>
        <v>0.0006596195294116258</v>
      </c>
      <c r="F643" s="142"/>
      <c r="G643" s="31"/>
    </row>
    <row r="644" spans="1:7" ht="12.75" customHeight="1">
      <c r="A644" s="18">
        <v>10</v>
      </c>
      <c r="B644" s="35" t="s">
        <v>175</v>
      </c>
      <c r="C644" s="147">
        <v>0.8395687833832705</v>
      </c>
      <c r="D644" s="147">
        <v>0.8412949557125725</v>
      </c>
      <c r="E644" s="164">
        <f t="shared" si="25"/>
        <v>0.0017261723293020559</v>
      </c>
      <c r="F644" s="142"/>
      <c r="G644" s="31"/>
    </row>
    <row r="645" spans="1:7" ht="12.75" customHeight="1">
      <c r="A645" s="18">
        <v>11</v>
      </c>
      <c r="B645" s="35" t="s">
        <v>180</v>
      </c>
      <c r="C645" s="147">
        <v>0.8937468799278265</v>
      </c>
      <c r="D645" s="147">
        <v>0.8962640587780044</v>
      </c>
      <c r="E645" s="164">
        <f t="shared" si="25"/>
        <v>0.0025171788501778813</v>
      </c>
      <c r="F645" s="142"/>
      <c r="G645" s="31"/>
    </row>
    <row r="646" spans="1:7" ht="12.75" customHeight="1">
      <c r="A646" s="18">
        <v>12</v>
      </c>
      <c r="B646" s="35" t="s">
        <v>170</v>
      </c>
      <c r="C646" s="147">
        <v>0.7463048725654922</v>
      </c>
      <c r="D646" s="147">
        <v>0.748573982183736</v>
      </c>
      <c r="E646" s="164">
        <f t="shared" si="25"/>
        <v>0.002269109618243892</v>
      </c>
      <c r="F646" s="142"/>
      <c r="G646" s="31"/>
    </row>
    <row r="647" spans="1:7" ht="12.75" customHeight="1">
      <c r="A647" s="18">
        <v>13</v>
      </c>
      <c r="B647" s="35" t="s">
        <v>157</v>
      </c>
      <c r="C647" s="147">
        <v>0.9084970654666912</v>
      </c>
      <c r="D647" s="147">
        <v>0.9095659971860166</v>
      </c>
      <c r="E647" s="164">
        <f t="shared" si="25"/>
        <v>0.0010689317193254277</v>
      </c>
      <c r="F647" s="142"/>
      <c r="G647" s="31"/>
    </row>
    <row r="648" spans="1:7" ht="12.75" customHeight="1">
      <c r="A648" s="18">
        <v>14</v>
      </c>
      <c r="B648" s="35" t="s">
        <v>183</v>
      </c>
      <c r="C648" s="147">
        <v>0.8666078460892374</v>
      </c>
      <c r="D648" s="147">
        <v>0.8696924833974874</v>
      </c>
      <c r="E648" s="164">
        <f t="shared" si="25"/>
        <v>0.003084637308250038</v>
      </c>
      <c r="F648" s="142"/>
      <c r="G648" s="31"/>
    </row>
    <row r="649" spans="1:7" ht="12.75" customHeight="1">
      <c r="A649" s="18">
        <v>15</v>
      </c>
      <c r="B649" s="35" t="s">
        <v>166</v>
      </c>
      <c r="C649" s="147">
        <v>0.8096806969193375</v>
      </c>
      <c r="D649" s="147">
        <v>0.8116411384070616</v>
      </c>
      <c r="E649" s="164">
        <f t="shared" si="25"/>
        <v>0.0019604414877241183</v>
      </c>
      <c r="F649" s="142"/>
      <c r="G649" s="31"/>
    </row>
    <row r="650" spans="1:7" ht="12.75" customHeight="1">
      <c r="A650" s="18">
        <v>16</v>
      </c>
      <c r="B650" s="35" t="s">
        <v>158</v>
      </c>
      <c r="C650" s="147">
        <v>0.9060917138768796</v>
      </c>
      <c r="D650" s="147">
        <v>0.9071272024270963</v>
      </c>
      <c r="E650" s="164">
        <f t="shared" si="25"/>
        <v>0.0010354885502167344</v>
      </c>
      <c r="F650" s="142"/>
      <c r="G650" s="31"/>
    </row>
    <row r="651" spans="1:7" ht="12.75" customHeight="1">
      <c r="A651" s="18">
        <v>17</v>
      </c>
      <c r="B651" s="35" t="s">
        <v>172</v>
      </c>
      <c r="C651" s="147">
        <v>0.8538669725678844</v>
      </c>
      <c r="D651" s="147">
        <v>0.8554751252856129</v>
      </c>
      <c r="E651" s="164">
        <f t="shared" si="25"/>
        <v>0.001608152717728517</v>
      </c>
      <c r="F651" s="142"/>
      <c r="G651" s="31"/>
    </row>
    <row r="652" spans="1:7" ht="12.75" customHeight="1">
      <c r="A652" s="18">
        <v>18</v>
      </c>
      <c r="B652" s="35" t="s">
        <v>184</v>
      </c>
      <c r="C652" s="147">
        <v>0.7798371118575462</v>
      </c>
      <c r="D652" s="147">
        <v>0.7824205094056934</v>
      </c>
      <c r="E652" s="164">
        <f t="shared" si="25"/>
        <v>0.0025833975481471816</v>
      </c>
      <c r="F652" s="142"/>
      <c r="G652" s="31"/>
    </row>
    <row r="653" spans="1:7" ht="12.75" customHeight="1">
      <c r="A653" s="18">
        <v>19</v>
      </c>
      <c r="B653" s="35" t="s">
        <v>171</v>
      </c>
      <c r="C653" s="147">
        <v>0.8277300089706287</v>
      </c>
      <c r="D653" s="147">
        <v>0.8292615229823577</v>
      </c>
      <c r="E653" s="164">
        <f t="shared" si="25"/>
        <v>0.0015315140117290182</v>
      </c>
      <c r="F653" s="142"/>
      <c r="G653" s="31"/>
    </row>
    <row r="654" spans="1:7" ht="12.75" customHeight="1">
      <c r="A654" s="18">
        <v>20</v>
      </c>
      <c r="B654" s="35" t="s">
        <v>167</v>
      </c>
      <c r="C654" s="147">
        <v>0.813927703071503</v>
      </c>
      <c r="D654" s="147">
        <v>0.8145236067032031</v>
      </c>
      <c r="E654" s="164">
        <f t="shared" si="25"/>
        <v>0.0005959036317001454</v>
      </c>
      <c r="F654" s="142"/>
      <c r="G654" s="31"/>
    </row>
    <row r="655" spans="1:7" ht="12.75" customHeight="1">
      <c r="A655" s="18">
        <v>21</v>
      </c>
      <c r="B655" s="35" t="s">
        <v>169</v>
      </c>
      <c r="C655" s="147">
        <v>0.8868987152674037</v>
      </c>
      <c r="D655" s="147">
        <v>0.8859828507875004</v>
      </c>
      <c r="E655" s="164">
        <f t="shared" si="25"/>
        <v>-0.0009158644799033278</v>
      </c>
      <c r="F655" s="142"/>
      <c r="G655" s="31"/>
    </row>
    <row r="656" spans="1:7" ht="12.75" customHeight="1">
      <c r="A656" s="18">
        <v>22</v>
      </c>
      <c r="B656" s="35" t="s">
        <v>173</v>
      </c>
      <c r="C656" s="147">
        <v>0.8179140868271977</v>
      </c>
      <c r="D656" s="147">
        <v>0.8198648462281065</v>
      </c>
      <c r="E656" s="164">
        <f t="shared" si="25"/>
        <v>0.0019507594009088303</v>
      </c>
      <c r="F656" s="142"/>
      <c r="G656" s="31"/>
    </row>
    <row r="657" spans="1:7" ht="12.75" customHeight="1">
      <c r="A657" s="18">
        <v>23</v>
      </c>
      <c r="B657" s="35" t="s">
        <v>164</v>
      </c>
      <c r="C657" s="147">
        <v>0.8430614949029238</v>
      </c>
      <c r="D657" s="147">
        <v>0.8439285472324473</v>
      </c>
      <c r="E657" s="164">
        <f t="shared" si="25"/>
        <v>0.0008670523295234434</v>
      </c>
      <c r="F657" s="142"/>
      <c r="G657" s="31"/>
    </row>
    <row r="658" spans="1:7" ht="12.75" customHeight="1">
      <c r="A658" s="18">
        <v>24</v>
      </c>
      <c r="B658" s="35" t="s">
        <v>168</v>
      </c>
      <c r="C658" s="147">
        <v>0.8878344566449666</v>
      </c>
      <c r="D658" s="147">
        <v>0.8889174705251877</v>
      </c>
      <c r="E658" s="164">
        <f t="shared" si="25"/>
        <v>0.0010830138802210287</v>
      </c>
      <c r="F658" s="142"/>
      <c r="G658" s="31"/>
    </row>
    <row r="659" spans="1:7" ht="12.75" customHeight="1">
      <c r="A659" s="18">
        <v>25</v>
      </c>
      <c r="B659" s="35" t="s">
        <v>163</v>
      </c>
      <c r="C659" s="147">
        <v>0.8286768631663332</v>
      </c>
      <c r="D659" s="147">
        <v>0.828673865361903</v>
      </c>
      <c r="E659" s="164">
        <f t="shared" si="25"/>
        <v>-2.9978044301381956E-06</v>
      </c>
      <c r="F659" s="142"/>
      <c r="G659" s="31"/>
    </row>
    <row r="660" spans="1:7" ht="12.75" customHeight="1">
      <c r="A660" s="18">
        <v>26</v>
      </c>
      <c r="B660" s="35" t="s">
        <v>161</v>
      </c>
      <c r="C660" s="147">
        <v>0.9484126712015652</v>
      </c>
      <c r="D660" s="147">
        <v>0.9503683970528236</v>
      </c>
      <c r="E660" s="164">
        <f t="shared" si="25"/>
        <v>0.001955725851258361</v>
      </c>
      <c r="F660" s="142"/>
      <c r="G660" s="31"/>
    </row>
    <row r="661" spans="1:7" ht="12.75" customHeight="1">
      <c r="A661" s="18">
        <v>27</v>
      </c>
      <c r="B661" s="35" t="s">
        <v>174</v>
      </c>
      <c r="C661" s="147">
        <v>0.8238371644857225</v>
      </c>
      <c r="D661" s="147">
        <v>0.824392071221915</v>
      </c>
      <c r="E661" s="164">
        <f t="shared" si="25"/>
        <v>0.0005549067361925175</v>
      </c>
      <c r="F661" s="142"/>
      <c r="G661" s="31"/>
    </row>
    <row r="662" spans="1:7" ht="12.75" customHeight="1">
      <c r="A662" s="34"/>
      <c r="B662" s="1" t="s">
        <v>27</v>
      </c>
      <c r="C662" s="146">
        <v>0.8337535956143302</v>
      </c>
      <c r="D662" s="146">
        <v>0.8351549933764647</v>
      </c>
      <c r="E662" s="163">
        <f t="shared" si="25"/>
        <v>0.0014013977621345486</v>
      </c>
      <c r="F662" s="42"/>
      <c r="G662" s="31"/>
    </row>
    <row r="663" spans="1:7" ht="14.25" customHeight="1">
      <c r="A663" s="70"/>
      <c r="B663" s="71"/>
      <c r="C663" s="72"/>
      <c r="D663" s="72"/>
      <c r="E663" s="73"/>
      <c r="F663" s="74"/>
      <c r="G663" s="75" t="s">
        <v>12</v>
      </c>
    </row>
    <row r="664" spans="1:8" ht="14.25">
      <c r="A664" s="47" t="s">
        <v>233</v>
      </c>
      <c r="B664" s="48"/>
      <c r="C664" s="48"/>
      <c r="D664" s="48"/>
      <c r="E664" s="48"/>
      <c r="F664" s="48"/>
      <c r="G664" s="48"/>
      <c r="H664" s="48"/>
    </row>
    <row r="665" spans="2:8" ht="11.25" customHeight="1">
      <c r="B665" s="48"/>
      <c r="C665" s="48"/>
      <c r="D665" s="48"/>
      <c r="E665" s="48"/>
      <c r="F665" s="48"/>
      <c r="G665" s="48"/>
      <c r="H665" s="48"/>
    </row>
    <row r="666" spans="2:8" ht="14.25" customHeight="1">
      <c r="B666" s="48"/>
      <c r="C666" s="48"/>
      <c r="D666" s="48"/>
      <c r="F666" s="58" t="s">
        <v>64</v>
      </c>
      <c r="G666" s="48"/>
      <c r="H666" s="48"/>
    </row>
    <row r="667" spans="1:6" ht="59.25" customHeight="1">
      <c r="A667" s="86" t="s">
        <v>30</v>
      </c>
      <c r="B667" s="86" t="s">
        <v>31</v>
      </c>
      <c r="C667" s="126" t="s">
        <v>234</v>
      </c>
      <c r="D667" s="126" t="s">
        <v>65</v>
      </c>
      <c r="E667" s="126" t="s">
        <v>66</v>
      </c>
      <c r="F667" s="86" t="s">
        <v>67</v>
      </c>
    </row>
    <row r="668" spans="1:6" ht="15" customHeight="1">
      <c r="A668" s="49">
        <v>1</v>
      </c>
      <c r="B668" s="49">
        <v>2</v>
      </c>
      <c r="C668" s="50">
        <v>3</v>
      </c>
      <c r="D668" s="50">
        <v>4</v>
      </c>
      <c r="E668" s="50">
        <v>5</v>
      </c>
      <c r="F668" s="49">
        <v>6</v>
      </c>
    </row>
    <row r="669" spans="1:7" ht="12.75" customHeight="1">
      <c r="A669" s="18">
        <v>1</v>
      </c>
      <c r="B669" s="35" t="s">
        <v>181</v>
      </c>
      <c r="C669" s="215">
        <v>17593786</v>
      </c>
      <c r="D669" s="160">
        <v>2108.0031</v>
      </c>
      <c r="E669" s="144">
        <v>2108.0031</v>
      </c>
      <c r="F669" s="147">
        <f aca="true" t="shared" si="26" ref="F669:F696">E669/D669</f>
        <v>1</v>
      </c>
      <c r="G669" s="31"/>
    </row>
    <row r="670" spans="1:7" ht="12.75" customHeight="1">
      <c r="A670" s="18">
        <v>2</v>
      </c>
      <c r="B670" s="35" t="s">
        <v>159</v>
      </c>
      <c r="C670" s="215">
        <v>34196908</v>
      </c>
      <c r="D670" s="160">
        <v>4083.9386999999997</v>
      </c>
      <c r="E670" s="144">
        <v>4083.9386999999997</v>
      </c>
      <c r="F670" s="147">
        <f t="shared" si="26"/>
        <v>1</v>
      </c>
      <c r="G670" s="31"/>
    </row>
    <row r="671" spans="1:7" ht="12.75" customHeight="1">
      <c r="A671" s="18">
        <v>3</v>
      </c>
      <c r="B671" s="35" t="s">
        <v>179</v>
      </c>
      <c r="C671" s="215">
        <v>20848277</v>
      </c>
      <c r="D671" s="160">
        <v>2445.795</v>
      </c>
      <c r="E671" s="144">
        <v>2445.795</v>
      </c>
      <c r="F671" s="147">
        <f t="shared" si="26"/>
        <v>1</v>
      </c>
      <c r="G671" s="31"/>
    </row>
    <row r="672" spans="1:7" ht="12.75" customHeight="1">
      <c r="A672" s="18">
        <v>4</v>
      </c>
      <c r="B672" s="35" t="s">
        <v>162</v>
      </c>
      <c r="C672" s="215">
        <v>19856962</v>
      </c>
      <c r="D672" s="160">
        <v>2319.0182999999997</v>
      </c>
      <c r="E672" s="144">
        <v>2319.0182999999997</v>
      </c>
      <c r="F672" s="147">
        <f t="shared" si="26"/>
        <v>1</v>
      </c>
      <c r="G672" s="31"/>
    </row>
    <row r="673" spans="1:7" ht="12.75" customHeight="1">
      <c r="A673" s="18">
        <v>5</v>
      </c>
      <c r="B673" s="35" t="s">
        <v>176</v>
      </c>
      <c r="C673" s="215">
        <v>22226021</v>
      </c>
      <c r="D673" s="160">
        <v>2656.5856000000003</v>
      </c>
      <c r="E673" s="144">
        <v>2656.5856000000003</v>
      </c>
      <c r="F673" s="147">
        <f t="shared" si="26"/>
        <v>1</v>
      </c>
      <c r="G673" s="31"/>
    </row>
    <row r="674" spans="1:7" ht="12.75" customHeight="1">
      <c r="A674" s="18">
        <v>6</v>
      </c>
      <c r="B674" s="35" t="s">
        <v>178</v>
      </c>
      <c r="C674" s="215">
        <v>7972836</v>
      </c>
      <c r="D674" s="160">
        <v>913.4196</v>
      </c>
      <c r="E674" s="144">
        <v>913.4196</v>
      </c>
      <c r="F674" s="147">
        <f t="shared" si="26"/>
        <v>1</v>
      </c>
      <c r="G674" s="31"/>
    </row>
    <row r="675" spans="1:7" ht="12.75" customHeight="1">
      <c r="A675" s="18">
        <v>7</v>
      </c>
      <c r="B675" s="35" t="s">
        <v>165</v>
      </c>
      <c r="C675" s="215">
        <v>43002508</v>
      </c>
      <c r="D675" s="160">
        <v>5123.262699999999</v>
      </c>
      <c r="E675" s="144">
        <v>5123.262699999999</v>
      </c>
      <c r="F675" s="147">
        <f t="shared" si="26"/>
        <v>1</v>
      </c>
      <c r="G675" s="31"/>
    </row>
    <row r="676" spans="1:7" ht="12.75" customHeight="1">
      <c r="A676" s="18">
        <v>8</v>
      </c>
      <c r="B676" s="35" t="s">
        <v>177</v>
      </c>
      <c r="C676" s="215">
        <v>7521032</v>
      </c>
      <c r="D676" s="160">
        <v>865.6835</v>
      </c>
      <c r="E676" s="144">
        <v>865.6835</v>
      </c>
      <c r="F676" s="147">
        <f t="shared" si="26"/>
        <v>1</v>
      </c>
      <c r="G676" s="31"/>
    </row>
    <row r="677" spans="1:7" ht="12.75" customHeight="1">
      <c r="A677" s="18">
        <v>9</v>
      </c>
      <c r="B677" s="35" t="s">
        <v>160</v>
      </c>
      <c r="C677" s="215">
        <v>16529816</v>
      </c>
      <c r="D677" s="160">
        <v>1986.1775</v>
      </c>
      <c r="E677" s="144">
        <v>1986.1775</v>
      </c>
      <c r="F677" s="147">
        <f t="shared" si="26"/>
        <v>1</v>
      </c>
      <c r="G677" s="31"/>
    </row>
    <row r="678" spans="1:7" ht="12.75" customHeight="1">
      <c r="A678" s="18">
        <v>10</v>
      </c>
      <c r="B678" s="35" t="s">
        <v>175</v>
      </c>
      <c r="C678" s="215">
        <v>20666951</v>
      </c>
      <c r="D678" s="160">
        <v>2486.0169</v>
      </c>
      <c r="E678" s="144">
        <v>2486.0169</v>
      </c>
      <c r="F678" s="147">
        <f t="shared" si="26"/>
        <v>1</v>
      </c>
      <c r="G678" s="31"/>
    </row>
    <row r="679" spans="1:7" ht="12.75" customHeight="1">
      <c r="A679" s="18">
        <v>11</v>
      </c>
      <c r="B679" s="35" t="s">
        <v>180</v>
      </c>
      <c r="C679" s="215">
        <v>16095654</v>
      </c>
      <c r="D679" s="160">
        <v>1894.1553</v>
      </c>
      <c r="E679" s="144">
        <v>1894.1553</v>
      </c>
      <c r="F679" s="147">
        <f t="shared" si="26"/>
        <v>1</v>
      </c>
      <c r="G679" s="31"/>
    </row>
    <row r="680" spans="1:7" ht="12.75" customHeight="1">
      <c r="A680" s="18">
        <v>12</v>
      </c>
      <c r="B680" s="35" t="s">
        <v>170</v>
      </c>
      <c r="C680" s="215">
        <v>31692686</v>
      </c>
      <c r="D680" s="160">
        <v>3784.3926</v>
      </c>
      <c r="E680" s="144">
        <v>3784.3926</v>
      </c>
      <c r="F680" s="147">
        <f t="shared" si="26"/>
        <v>1</v>
      </c>
      <c r="G680" s="31"/>
    </row>
    <row r="681" spans="1:7" ht="12.75" customHeight="1">
      <c r="A681" s="18">
        <v>13</v>
      </c>
      <c r="B681" s="35" t="s">
        <v>157</v>
      </c>
      <c r="C681" s="215">
        <v>21209538</v>
      </c>
      <c r="D681" s="160">
        <v>2500.2348</v>
      </c>
      <c r="E681" s="144">
        <v>2500.2348</v>
      </c>
      <c r="F681" s="147">
        <f t="shared" si="26"/>
        <v>1</v>
      </c>
      <c r="G681" s="31"/>
    </row>
    <row r="682" spans="1:7" ht="12.75" customHeight="1">
      <c r="A682" s="18">
        <v>14</v>
      </c>
      <c r="B682" s="35" t="s">
        <v>183</v>
      </c>
      <c r="C682" s="215">
        <v>18453113</v>
      </c>
      <c r="D682" s="160">
        <v>2187.3702000000003</v>
      </c>
      <c r="E682" s="144">
        <v>2187.3702000000003</v>
      </c>
      <c r="F682" s="147">
        <f t="shared" si="26"/>
        <v>1</v>
      </c>
      <c r="G682" s="31"/>
    </row>
    <row r="683" spans="1:7" ht="12.75" customHeight="1">
      <c r="A683" s="18">
        <v>15</v>
      </c>
      <c r="B683" s="35" t="s">
        <v>166</v>
      </c>
      <c r="C683" s="215">
        <v>23201403</v>
      </c>
      <c r="D683" s="160">
        <v>2738.1296</v>
      </c>
      <c r="E683" s="144">
        <v>2738.1296</v>
      </c>
      <c r="F683" s="147">
        <f t="shared" si="26"/>
        <v>1</v>
      </c>
      <c r="G683" s="31"/>
    </row>
    <row r="684" spans="1:7" ht="12.75" customHeight="1">
      <c r="A684" s="18">
        <v>16</v>
      </c>
      <c r="B684" s="35" t="s">
        <v>158</v>
      </c>
      <c r="C684" s="215">
        <v>17064346</v>
      </c>
      <c r="D684" s="160">
        <v>2014.9142000000002</v>
      </c>
      <c r="E684" s="144">
        <v>2014.9142000000002</v>
      </c>
      <c r="F684" s="147">
        <f t="shared" si="26"/>
        <v>1</v>
      </c>
      <c r="G684" s="31"/>
    </row>
    <row r="685" spans="1:7" ht="12.75" customHeight="1">
      <c r="A685" s="18">
        <v>17</v>
      </c>
      <c r="B685" s="35" t="s">
        <v>172</v>
      </c>
      <c r="C685" s="215">
        <v>23924643</v>
      </c>
      <c r="D685" s="160">
        <v>2846.398</v>
      </c>
      <c r="E685" s="144">
        <v>2846.398</v>
      </c>
      <c r="F685" s="147">
        <f t="shared" si="26"/>
        <v>1</v>
      </c>
      <c r="G685" s="31"/>
    </row>
    <row r="686" spans="1:7" ht="12.75" customHeight="1">
      <c r="A686" s="18">
        <v>18</v>
      </c>
      <c r="B686" s="35" t="s">
        <v>184</v>
      </c>
      <c r="C686" s="215">
        <v>12622533</v>
      </c>
      <c r="D686" s="160">
        <v>1501.188</v>
      </c>
      <c r="E686" s="144">
        <v>1501.188</v>
      </c>
      <c r="F686" s="147">
        <f t="shared" si="26"/>
        <v>1</v>
      </c>
      <c r="G686" s="31"/>
    </row>
    <row r="687" spans="1:7" ht="12.75" customHeight="1">
      <c r="A687" s="18">
        <v>19</v>
      </c>
      <c r="B687" s="35" t="s">
        <v>171</v>
      </c>
      <c r="C687" s="215">
        <v>25505696</v>
      </c>
      <c r="D687" s="160">
        <v>3059.7106000000003</v>
      </c>
      <c r="E687" s="144">
        <v>3059.7106000000003</v>
      </c>
      <c r="F687" s="147">
        <f t="shared" si="26"/>
        <v>1</v>
      </c>
      <c r="G687" s="31"/>
    </row>
    <row r="688" spans="1:7" ht="12.75" customHeight="1">
      <c r="A688" s="18">
        <v>20</v>
      </c>
      <c r="B688" s="35" t="s">
        <v>167</v>
      </c>
      <c r="C688" s="215">
        <v>19467222</v>
      </c>
      <c r="D688" s="160">
        <v>2296.4319</v>
      </c>
      <c r="E688" s="144">
        <v>2296.4319</v>
      </c>
      <c r="F688" s="147">
        <f t="shared" si="26"/>
        <v>1</v>
      </c>
      <c r="G688" s="31"/>
    </row>
    <row r="689" spans="1:7" ht="12.75" customHeight="1">
      <c r="A689" s="18">
        <v>21</v>
      </c>
      <c r="B689" s="35" t="s">
        <v>169</v>
      </c>
      <c r="C689" s="215">
        <v>4517398</v>
      </c>
      <c r="D689" s="160">
        <v>522.4472000000001</v>
      </c>
      <c r="E689" s="144">
        <v>522.4472000000001</v>
      </c>
      <c r="F689" s="147">
        <f t="shared" si="26"/>
        <v>1</v>
      </c>
      <c r="G689" s="31"/>
    </row>
    <row r="690" spans="1:7" ht="12.75" customHeight="1">
      <c r="A690" s="18">
        <v>22</v>
      </c>
      <c r="B690" s="35" t="s">
        <v>173</v>
      </c>
      <c r="C690" s="215">
        <v>26521041</v>
      </c>
      <c r="D690" s="160">
        <v>3167.7649</v>
      </c>
      <c r="E690" s="144">
        <v>3167.7649</v>
      </c>
      <c r="F690" s="147">
        <f t="shared" si="26"/>
        <v>1</v>
      </c>
      <c r="G690" s="31"/>
    </row>
    <row r="691" spans="1:7" ht="12.75" customHeight="1">
      <c r="A691" s="18">
        <v>23</v>
      </c>
      <c r="B691" s="35" t="s">
        <v>164</v>
      </c>
      <c r="C691" s="215">
        <v>33116366</v>
      </c>
      <c r="D691" s="160">
        <v>3990.6299</v>
      </c>
      <c r="E691" s="144">
        <v>3990.6299</v>
      </c>
      <c r="F691" s="147">
        <f t="shared" si="26"/>
        <v>1</v>
      </c>
      <c r="G691" s="31"/>
    </row>
    <row r="692" spans="1:7" ht="12.75" customHeight="1">
      <c r="A692" s="18">
        <v>24</v>
      </c>
      <c r="B692" s="35" t="s">
        <v>168</v>
      </c>
      <c r="C692" s="215">
        <v>37024800</v>
      </c>
      <c r="D692" s="160">
        <v>4418.4449</v>
      </c>
      <c r="E692" s="144">
        <v>4418.4449</v>
      </c>
      <c r="F692" s="147">
        <f t="shared" si="26"/>
        <v>1</v>
      </c>
      <c r="G692" s="31"/>
    </row>
    <row r="693" spans="1:7" ht="12.75" customHeight="1">
      <c r="A693" s="18">
        <v>25</v>
      </c>
      <c r="B693" s="35" t="s">
        <v>163</v>
      </c>
      <c r="C693" s="215">
        <v>17573050</v>
      </c>
      <c r="D693" s="160">
        <v>2092.2334</v>
      </c>
      <c r="E693" s="144">
        <v>2092.2334</v>
      </c>
      <c r="F693" s="147">
        <f t="shared" si="26"/>
        <v>1</v>
      </c>
      <c r="G693" s="31"/>
    </row>
    <row r="694" spans="1:7" ht="12.75" customHeight="1">
      <c r="A694" s="18">
        <v>26</v>
      </c>
      <c r="B694" s="35" t="s">
        <v>161</v>
      </c>
      <c r="C694" s="215">
        <v>7467946</v>
      </c>
      <c r="D694" s="160">
        <v>829.8534999999999</v>
      </c>
      <c r="E694" s="144">
        <v>829.8534999999999</v>
      </c>
      <c r="F694" s="147">
        <f t="shared" si="26"/>
        <v>1</v>
      </c>
      <c r="G694" s="31"/>
    </row>
    <row r="695" spans="1:8" ht="12.75" customHeight="1">
      <c r="A695" s="18">
        <v>27</v>
      </c>
      <c r="B695" s="35" t="s">
        <v>174</v>
      </c>
      <c r="C695" s="215">
        <v>18544526</v>
      </c>
      <c r="D695" s="160">
        <v>2201.6142</v>
      </c>
      <c r="E695" s="144">
        <v>2201.6142</v>
      </c>
      <c r="F695" s="147">
        <f t="shared" si="26"/>
        <v>1</v>
      </c>
      <c r="G695" s="31"/>
      <c r="H695" s="10" t="s">
        <v>12</v>
      </c>
    </row>
    <row r="696" spans="1:7" ht="12.75" customHeight="1">
      <c r="A696" s="34"/>
      <c r="B696" s="1" t="s">
        <v>27</v>
      </c>
      <c r="C696" s="212">
        <v>564417058</v>
      </c>
      <c r="D696" s="161">
        <v>67033.8141</v>
      </c>
      <c r="E696" s="145">
        <v>67033.8141</v>
      </c>
      <c r="F696" s="146">
        <f t="shared" si="26"/>
        <v>1</v>
      </c>
      <c r="G696" s="31"/>
    </row>
    <row r="697" spans="1:7" ht="6.75" customHeight="1">
      <c r="A697" s="95"/>
      <c r="B697" s="71"/>
      <c r="C697" s="72"/>
      <c r="D697" s="72"/>
      <c r="E697" s="73"/>
      <c r="F697" s="74"/>
      <c r="G697" s="75"/>
    </row>
    <row r="698" spans="1:8" ht="14.25">
      <c r="A698" s="47" t="s">
        <v>235</v>
      </c>
      <c r="B698" s="48"/>
      <c r="C698" s="48"/>
      <c r="D698" s="48"/>
      <c r="E698" s="48"/>
      <c r="F698" s="48"/>
      <c r="G698" s="48"/>
      <c r="H698" s="48"/>
    </row>
    <row r="699" spans="2:8" ht="11.25" customHeight="1">
      <c r="B699" s="48"/>
      <c r="C699" s="48"/>
      <c r="D699" s="48"/>
      <c r="E699" s="48"/>
      <c r="F699" s="48"/>
      <c r="G699" s="48"/>
      <c r="H699" s="48"/>
    </row>
    <row r="700" spans="2:8" ht="14.25" customHeight="1">
      <c r="B700" s="48"/>
      <c r="C700" s="48"/>
      <c r="D700" s="48"/>
      <c r="F700" s="58" t="s">
        <v>123</v>
      </c>
      <c r="G700" s="48"/>
      <c r="H700" s="48"/>
    </row>
    <row r="701" spans="1:6" ht="57.75" customHeight="1">
      <c r="A701" s="86" t="s">
        <v>30</v>
      </c>
      <c r="B701" s="86" t="s">
        <v>31</v>
      </c>
      <c r="C701" s="126" t="s">
        <v>234</v>
      </c>
      <c r="D701" s="126" t="s">
        <v>68</v>
      </c>
      <c r="E701" s="126" t="s">
        <v>69</v>
      </c>
      <c r="F701" s="86" t="s">
        <v>67</v>
      </c>
    </row>
    <row r="702" spans="1:6" ht="15" customHeight="1">
      <c r="A702" s="49">
        <v>1</v>
      </c>
      <c r="B702" s="49">
        <v>2</v>
      </c>
      <c r="C702" s="50">
        <v>3</v>
      </c>
      <c r="D702" s="50">
        <v>4</v>
      </c>
      <c r="E702" s="50">
        <v>5</v>
      </c>
      <c r="F702" s="49">
        <v>6</v>
      </c>
    </row>
    <row r="703" spans="1:7" ht="12.75" customHeight="1">
      <c r="A703" s="18">
        <v>1</v>
      </c>
      <c r="B703" s="35" t="s">
        <v>181</v>
      </c>
      <c r="C703" s="215">
        <v>17593786</v>
      </c>
      <c r="D703" s="157">
        <v>988.29</v>
      </c>
      <c r="E703" s="157">
        <v>988.29</v>
      </c>
      <c r="F703" s="162">
        <f aca="true" t="shared" si="27" ref="F703:F730">E703/D703</f>
        <v>1</v>
      </c>
      <c r="G703" s="31"/>
    </row>
    <row r="704" spans="1:7" ht="12.75" customHeight="1">
      <c r="A704" s="18">
        <v>2</v>
      </c>
      <c r="B704" s="35" t="s">
        <v>159</v>
      </c>
      <c r="C704" s="215">
        <v>34196908</v>
      </c>
      <c r="D704" s="157">
        <v>1916.0899999999997</v>
      </c>
      <c r="E704" s="157">
        <v>1916.0899999999997</v>
      </c>
      <c r="F704" s="162">
        <f t="shared" si="27"/>
        <v>1</v>
      </c>
      <c r="G704" s="31"/>
    </row>
    <row r="705" spans="1:7" ht="12.75" customHeight="1">
      <c r="A705" s="18">
        <v>3</v>
      </c>
      <c r="B705" s="35" t="s">
        <v>179</v>
      </c>
      <c r="C705" s="215">
        <v>20848277</v>
      </c>
      <c r="D705" s="157">
        <v>1152.2399999999998</v>
      </c>
      <c r="E705" s="157">
        <v>1152.2399999999998</v>
      </c>
      <c r="F705" s="162">
        <f t="shared" si="27"/>
        <v>1</v>
      </c>
      <c r="G705" s="31"/>
    </row>
    <row r="706" spans="1:7" ht="12.75" customHeight="1">
      <c r="A706" s="18">
        <v>4</v>
      </c>
      <c r="B706" s="35" t="s">
        <v>162</v>
      </c>
      <c r="C706" s="215">
        <v>19856962</v>
      </c>
      <c r="D706" s="157">
        <v>1093.6599999999999</v>
      </c>
      <c r="E706" s="157">
        <v>1093.6599999999999</v>
      </c>
      <c r="F706" s="162">
        <f t="shared" si="27"/>
        <v>1</v>
      </c>
      <c r="G706" s="31"/>
    </row>
    <row r="707" spans="1:7" ht="12.75" customHeight="1">
      <c r="A707" s="18">
        <v>5</v>
      </c>
      <c r="B707" s="35" t="s">
        <v>176</v>
      </c>
      <c r="C707" s="215">
        <v>22226021</v>
      </c>
      <c r="D707" s="157">
        <v>1246.16</v>
      </c>
      <c r="E707" s="157">
        <v>1246.16</v>
      </c>
      <c r="F707" s="162">
        <f t="shared" si="27"/>
        <v>1</v>
      </c>
      <c r="G707" s="31"/>
    </row>
    <row r="708" spans="1:7" ht="12.75" customHeight="1">
      <c r="A708" s="18">
        <v>6</v>
      </c>
      <c r="B708" s="35" t="s">
        <v>178</v>
      </c>
      <c r="C708" s="215">
        <v>7972836</v>
      </c>
      <c r="D708" s="157">
        <v>432.71000000000004</v>
      </c>
      <c r="E708" s="157">
        <v>432.71000000000004</v>
      </c>
      <c r="F708" s="162">
        <f t="shared" si="27"/>
        <v>1</v>
      </c>
      <c r="G708" s="31"/>
    </row>
    <row r="709" spans="1:7" ht="12.75" customHeight="1">
      <c r="A709" s="18">
        <v>7</v>
      </c>
      <c r="B709" s="35" t="s">
        <v>165</v>
      </c>
      <c r="C709" s="215">
        <v>43002508</v>
      </c>
      <c r="D709" s="157">
        <v>2405.0699999999997</v>
      </c>
      <c r="E709" s="157">
        <v>2405.0699999999997</v>
      </c>
      <c r="F709" s="162">
        <f t="shared" si="27"/>
        <v>1</v>
      </c>
      <c r="G709" s="31"/>
    </row>
    <row r="710" spans="1:7" ht="12.75" customHeight="1">
      <c r="A710" s="18">
        <v>8</v>
      </c>
      <c r="B710" s="35" t="s">
        <v>177</v>
      </c>
      <c r="C710" s="215">
        <v>7521032</v>
      </c>
      <c r="D710" s="157">
        <v>409.65000000000003</v>
      </c>
      <c r="E710" s="157">
        <v>409.65000000000003</v>
      </c>
      <c r="F710" s="162">
        <f t="shared" si="27"/>
        <v>1</v>
      </c>
      <c r="G710" s="31"/>
    </row>
    <row r="711" spans="1:7" ht="12.75" customHeight="1">
      <c r="A711" s="18">
        <v>9</v>
      </c>
      <c r="B711" s="35" t="s">
        <v>160</v>
      </c>
      <c r="C711" s="215">
        <v>16529816</v>
      </c>
      <c r="D711" s="157">
        <v>930.56</v>
      </c>
      <c r="E711" s="157">
        <v>930.56</v>
      </c>
      <c r="F711" s="162">
        <f t="shared" si="27"/>
        <v>1</v>
      </c>
      <c r="G711" s="31"/>
    </row>
    <row r="712" spans="1:7" ht="12.75" customHeight="1">
      <c r="A712" s="18">
        <v>10</v>
      </c>
      <c r="B712" s="35" t="s">
        <v>175</v>
      </c>
      <c r="C712" s="215">
        <v>20666951</v>
      </c>
      <c r="D712" s="157">
        <v>1164.47</v>
      </c>
      <c r="E712" s="157">
        <v>1164.47</v>
      </c>
      <c r="F712" s="162">
        <f t="shared" si="27"/>
        <v>1</v>
      </c>
      <c r="G712" s="31"/>
    </row>
    <row r="713" spans="1:7" ht="12.75" customHeight="1">
      <c r="A713" s="18">
        <v>11</v>
      </c>
      <c r="B713" s="35" t="s">
        <v>180</v>
      </c>
      <c r="C713" s="215">
        <v>16095654</v>
      </c>
      <c r="D713" s="157">
        <v>891.72</v>
      </c>
      <c r="E713" s="157">
        <v>891.72</v>
      </c>
      <c r="F713" s="162">
        <f t="shared" si="27"/>
        <v>1</v>
      </c>
      <c r="G713" s="31"/>
    </row>
    <row r="714" spans="1:7" ht="12.75" customHeight="1">
      <c r="A714" s="18">
        <v>12</v>
      </c>
      <c r="B714" s="35" t="s">
        <v>170</v>
      </c>
      <c r="C714" s="215">
        <v>31692686</v>
      </c>
      <c r="D714" s="157">
        <v>1775.6100000000001</v>
      </c>
      <c r="E714" s="157">
        <v>1775.6100000000001</v>
      </c>
      <c r="F714" s="162">
        <f t="shared" si="27"/>
        <v>1</v>
      </c>
      <c r="G714" s="31"/>
    </row>
    <row r="715" spans="1:7" ht="12.75" customHeight="1">
      <c r="A715" s="18">
        <v>13</v>
      </c>
      <c r="B715" s="35" t="s">
        <v>157</v>
      </c>
      <c r="C715" s="215">
        <v>21209538</v>
      </c>
      <c r="D715" s="157">
        <v>1176.56</v>
      </c>
      <c r="E715" s="157">
        <v>1176.56</v>
      </c>
      <c r="F715" s="162">
        <f t="shared" si="27"/>
        <v>1</v>
      </c>
      <c r="G715" s="31"/>
    </row>
    <row r="716" spans="1:7" ht="12.75" customHeight="1">
      <c r="A716" s="18">
        <v>14</v>
      </c>
      <c r="B716" s="35" t="s">
        <v>183</v>
      </c>
      <c r="C716" s="215">
        <v>18453113</v>
      </c>
      <c r="D716" s="157">
        <v>1028.02</v>
      </c>
      <c r="E716" s="157">
        <v>1028.02</v>
      </c>
      <c r="F716" s="162">
        <f t="shared" si="27"/>
        <v>1</v>
      </c>
      <c r="G716" s="31"/>
    </row>
    <row r="717" spans="1:7" ht="12.75" customHeight="1">
      <c r="A717" s="18">
        <v>15</v>
      </c>
      <c r="B717" s="35" t="s">
        <v>166</v>
      </c>
      <c r="C717" s="215">
        <v>23201403</v>
      </c>
      <c r="D717" s="157">
        <v>1288.1799999999998</v>
      </c>
      <c r="E717" s="157">
        <v>1288.1799999999998</v>
      </c>
      <c r="F717" s="162">
        <f t="shared" si="27"/>
        <v>1</v>
      </c>
      <c r="G717" s="31"/>
    </row>
    <row r="718" spans="1:7" ht="12.75" customHeight="1">
      <c r="A718" s="18">
        <v>16</v>
      </c>
      <c r="B718" s="35" t="s">
        <v>158</v>
      </c>
      <c r="C718" s="215">
        <v>17064346</v>
      </c>
      <c r="D718" s="157">
        <v>947.83</v>
      </c>
      <c r="E718" s="157">
        <v>947.83</v>
      </c>
      <c r="F718" s="162">
        <f t="shared" si="27"/>
        <v>1</v>
      </c>
      <c r="G718" s="31"/>
    </row>
    <row r="719" spans="1:7" ht="12.75" customHeight="1">
      <c r="A719" s="18">
        <v>17</v>
      </c>
      <c r="B719" s="35" t="s">
        <v>172</v>
      </c>
      <c r="C719" s="215">
        <v>23924643</v>
      </c>
      <c r="D719" s="157">
        <v>1336.6200000000001</v>
      </c>
      <c r="E719" s="157">
        <v>1336.6200000000001</v>
      </c>
      <c r="F719" s="162">
        <f t="shared" si="27"/>
        <v>1</v>
      </c>
      <c r="G719" s="31"/>
    </row>
    <row r="720" spans="1:7" ht="12.75" customHeight="1">
      <c r="A720" s="18">
        <v>18</v>
      </c>
      <c r="B720" s="35" t="s">
        <v>184</v>
      </c>
      <c r="C720" s="215">
        <v>12622533</v>
      </c>
      <c r="D720" s="157">
        <v>705</v>
      </c>
      <c r="E720" s="157">
        <v>705</v>
      </c>
      <c r="F720" s="162">
        <f t="shared" si="27"/>
        <v>1</v>
      </c>
      <c r="G720" s="31"/>
    </row>
    <row r="721" spans="1:8" ht="12.75" customHeight="1">
      <c r="A721" s="18">
        <v>19</v>
      </c>
      <c r="B721" s="35" t="s">
        <v>171</v>
      </c>
      <c r="C721" s="215">
        <v>25505696</v>
      </c>
      <c r="D721" s="157">
        <v>1434.1</v>
      </c>
      <c r="E721" s="157">
        <v>1434.1</v>
      </c>
      <c r="F721" s="162">
        <f t="shared" si="27"/>
        <v>1</v>
      </c>
      <c r="G721" s="31"/>
      <c r="H721" s="10" t="s">
        <v>12</v>
      </c>
    </row>
    <row r="722" spans="1:7" ht="12.75" customHeight="1">
      <c r="A722" s="18">
        <v>20</v>
      </c>
      <c r="B722" s="35" t="s">
        <v>167</v>
      </c>
      <c r="C722" s="215">
        <v>19467222</v>
      </c>
      <c r="D722" s="157">
        <v>1080.49</v>
      </c>
      <c r="E722" s="157">
        <v>1080.49</v>
      </c>
      <c r="F722" s="162">
        <f t="shared" si="27"/>
        <v>1</v>
      </c>
      <c r="G722" s="31"/>
    </row>
    <row r="723" spans="1:7" ht="12.75" customHeight="1">
      <c r="A723" s="18">
        <v>21</v>
      </c>
      <c r="B723" s="35" t="s">
        <v>169</v>
      </c>
      <c r="C723" s="215">
        <v>4517398</v>
      </c>
      <c r="D723" s="157">
        <v>246.95</v>
      </c>
      <c r="E723" s="157">
        <v>246.95</v>
      </c>
      <c r="F723" s="162">
        <f t="shared" si="27"/>
        <v>1</v>
      </c>
      <c r="G723" s="31"/>
    </row>
    <row r="724" spans="1:7" ht="12.75" customHeight="1">
      <c r="A724" s="18">
        <v>22</v>
      </c>
      <c r="B724" s="35" t="s">
        <v>173</v>
      </c>
      <c r="C724" s="215">
        <v>26521041</v>
      </c>
      <c r="D724" s="157">
        <v>1486.21</v>
      </c>
      <c r="E724" s="157">
        <v>1486.21</v>
      </c>
      <c r="F724" s="162">
        <f t="shared" si="27"/>
        <v>1</v>
      </c>
      <c r="G724" s="31"/>
    </row>
    <row r="725" spans="1:7" ht="12.75" customHeight="1">
      <c r="A725" s="18">
        <v>23</v>
      </c>
      <c r="B725" s="35" t="s">
        <v>164</v>
      </c>
      <c r="C725" s="215">
        <v>33116366</v>
      </c>
      <c r="D725" s="157">
        <v>1868.5</v>
      </c>
      <c r="E725" s="157">
        <v>1868.5</v>
      </c>
      <c r="F725" s="162">
        <f t="shared" si="27"/>
        <v>1</v>
      </c>
      <c r="G725" s="31"/>
    </row>
    <row r="726" spans="1:7" ht="12.75" customHeight="1">
      <c r="A726" s="18">
        <v>24</v>
      </c>
      <c r="B726" s="35" t="s">
        <v>168</v>
      </c>
      <c r="C726" s="215">
        <v>37024800</v>
      </c>
      <c r="D726" s="157">
        <v>2073.4</v>
      </c>
      <c r="E726" s="157">
        <v>2073.4</v>
      </c>
      <c r="F726" s="162">
        <f t="shared" si="27"/>
        <v>1</v>
      </c>
      <c r="G726" s="31"/>
    </row>
    <row r="727" spans="1:7" ht="12.75" customHeight="1">
      <c r="A727" s="18">
        <v>25</v>
      </c>
      <c r="B727" s="35" t="s">
        <v>163</v>
      </c>
      <c r="C727" s="215">
        <v>17573050</v>
      </c>
      <c r="D727" s="157">
        <v>982.31</v>
      </c>
      <c r="E727" s="157">
        <v>982.31</v>
      </c>
      <c r="F727" s="162">
        <f t="shared" si="27"/>
        <v>1</v>
      </c>
      <c r="G727" s="31"/>
    </row>
    <row r="728" spans="1:7" ht="12.75" customHeight="1">
      <c r="A728" s="18">
        <v>26</v>
      </c>
      <c r="B728" s="35" t="s">
        <v>161</v>
      </c>
      <c r="C728" s="215">
        <v>7467946</v>
      </c>
      <c r="D728" s="157">
        <v>395.99</v>
      </c>
      <c r="E728" s="157">
        <v>395.99</v>
      </c>
      <c r="F728" s="162">
        <f t="shared" si="27"/>
        <v>1</v>
      </c>
      <c r="G728" s="31"/>
    </row>
    <row r="729" spans="1:7" ht="12.75" customHeight="1">
      <c r="A729" s="18">
        <v>27</v>
      </c>
      <c r="B729" s="35" t="s">
        <v>174</v>
      </c>
      <c r="C729" s="215">
        <v>18544526</v>
      </c>
      <c r="D729" s="157">
        <v>1034.3400000000001</v>
      </c>
      <c r="E729" s="157">
        <v>1034.3400000000001</v>
      </c>
      <c r="F729" s="162">
        <f t="shared" si="27"/>
        <v>1</v>
      </c>
      <c r="G729" s="31"/>
    </row>
    <row r="730" spans="1:8" ht="12.75" customHeight="1">
      <c r="A730" s="34"/>
      <c r="B730" s="1" t="s">
        <v>27</v>
      </c>
      <c r="C730" s="212">
        <v>564417058</v>
      </c>
      <c r="D730" s="158">
        <v>31490.729999999996</v>
      </c>
      <c r="E730" s="158">
        <v>31490.729999999996</v>
      </c>
      <c r="F730" s="146">
        <f t="shared" si="27"/>
        <v>1</v>
      </c>
      <c r="G730" s="31"/>
      <c r="H730" s="10" t="s">
        <v>12</v>
      </c>
    </row>
    <row r="731" spans="1:8" ht="13.5" customHeight="1">
      <c r="A731" s="70"/>
      <c r="B731" s="71"/>
      <c r="C731" s="72"/>
      <c r="D731" s="72"/>
      <c r="E731" s="73"/>
      <c r="F731" s="74"/>
      <c r="G731" s="75"/>
      <c r="H731" s="10" t="s">
        <v>12</v>
      </c>
    </row>
    <row r="732" spans="1:7" ht="13.5" customHeight="1">
      <c r="A732" s="47" t="s">
        <v>70</v>
      </c>
      <c r="B732" s="99"/>
      <c r="C732" s="99"/>
      <c r="D732" s="100"/>
      <c r="E732" s="100"/>
      <c r="F732" s="100"/>
      <c r="G732" s="100"/>
    </row>
    <row r="733" spans="1:7" ht="13.5" customHeight="1">
      <c r="A733" s="99"/>
      <c r="B733" s="99"/>
      <c r="C733" s="99"/>
      <c r="D733" s="100"/>
      <c r="E733" s="100"/>
      <c r="F733" s="100"/>
      <c r="G733" s="100"/>
    </row>
    <row r="734" spans="1:7" ht="13.5" customHeight="1">
      <c r="A734" s="47" t="s">
        <v>144</v>
      </c>
      <c r="B734" s="99"/>
      <c r="C734" s="99"/>
      <c r="D734" s="100"/>
      <c r="E734" s="100"/>
      <c r="F734" s="100"/>
      <c r="G734" s="100"/>
    </row>
    <row r="735" spans="1:7" ht="13.5" customHeight="1">
      <c r="A735" s="47" t="s">
        <v>237</v>
      </c>
      <c r="B735" s="99"/>
      <c r="C735" s="99"/>
      <c r="D735" s="100"/>
      <c r="E735" s="100"/>
      <c r="F735" s="100"/>
      <c r="G735" s="100"/>
    </row>
    <row r="736" spans="1:8" ht="36.75" customHeight="1">
      <c r="A736" s="86" t="s">
        <v>37</v>
      </c>
      <c r="B736" s="86" t="s">
        <v>38</v>
      </c>
      <c r="C736" s="86" t="s">
        <v>143</v>
      </c>
      <c r="D736" s="86" t="s">
        <v>113</v>
      </c>
      <c r="E736" s="86" t="s">
        <v>115</v>
      </c>
      <c r="F736" s="176"/>
      <c r="G736" s="102"/>
      <c r="H736" s="10" t="s">
        <v>12</v>
      </c>
    </row>
    <row r="737" spans="1:7" ht="14.25">
      <c r="A737" s="101">
        <v>1</v>
      </c>
      <c r="B737" s="101">
        <v>2</v>
      </c>
      <c r="C737" s="101">
        <v>3</v>
      </c>
      <c r="D737" s="101">
        <v>4</v>
      </c>
      <c r="E737" s="101" t="s">
        <v>114</v>
      </c>
      <c r="F737" s="173"/>
      <c r="G737" s="173"/>
    </row>
    <row r="738" spans="1:7" ht="12.75" customHeight="1">
      <c r="A738" s="18">
        <v>1</v>
      </c>
      <c r="B738" s="35" t="s">
        <v>181</v>
      </c>
      <c r="C738" s="174">
        <v>2744</v>
      </c>
      <c r="D738" s="174">
        <v>2452</v>
      </c>
      <c r="E738" s="174">
        <f>D738-C738</f>
        <v>-292</v>
      </c>
      <c r="F738" s="177"/>
      <c r="G738" s="42"/>
    </row>
    <row r="739" spans="1:7" ht="12.75" customHeight="1">
      <c r="A739" s="18">
        <v>2</v>
      </c>
      <c r="B739" s="35" t="s">
        <v>159</v>
      </c>
      <c r="C739" s="174">
        <v>4667</v>
      </c>
      <c r="D739" s="174">
        <v>4329</v>
      </c>
      <c r="E739" s="174">
        <f aca="true" t="shared" si="28" ref="E739:E765">D739-C739</f>
        <v>-338</v>
      </c>
      <c r="F739" s="177"/>
      <c r="G739" s="42"/>
    </row>
    <row r="740" spans="1:7" ht="12.75" customHeight="1">
      <c r="A740" s="18">
        <v>3</v>
      </c>
      <c r="B740" s="35" t="s">
        <v>179</v>
      </c>
      <c r="C740" s="174">
        <v>3886</v>
      </c>
      <c r="D740" s="174">
        <v>3701</v>
      </c>
      <c r="E740" s="174">
        <f t="shared" si="28"/>
        <v>-185</v>
      </c>
      <c r="F740" s="177"/>
      <c r="G740" s="42"/>
    </row>
    <row r="741" spans="1:7" ht="12.75" customHeight="1">
      <c r="A741" s="18">
        <v>4</v>
      </c>
      <c r="B741" s="35" t="s">
        <v>162</v>
      </c>
      <c r="C741" s="174">
        <v>4302</v>
      </c>
      <c r="D741" s="174">
        <v>3841</v>
      </c>
      <c r="E741" s="174">
        <f t="shared" si="28"/>
        <v>-461</v>
      </c>
      <c r="F741" s="177"/>
      <c r="G741" s="42"/>
    </row>
    <row r="742" spans="1:7" ht="12.75" customHeight="1">
      <c r="A742" s="18">
        <v>5</v>
      </c>
      <c r="B742" s="35" t="s">
        <v>176</v>
      </c>
      <c r="C742" s="174">
        <v>2964</v>
      </c>
      <c r="D742" s="174">
        <v>2708</v>
      </c>
      <c r="E742" s="174">
        <f t="shared" si="28"/>
        <v>-256</v>
      </c>
      <c r="F742" s="177"/>
      <c r="G742" s="42"/>
    </row>
    <row r="743" spans="1:7" ht="12.75" customHeight="1">
      <c r="A743" s="18">
        <v>6</v>
      </c>
      <c r="B743" s="35" t="s">
        <v>178</v>
      </c>
      <c r="C743" s="174">
        <v>1309</v>
      </c>
      <c r="D743" s="174">
        <v>1274</v>
      </c>
      <c r="E743" s="174">
        <f t="shared" si="28"/>
        <v>-35</v>
      </c>
      <c r="F743" s="177"/>
      <c r="G743" s="42"/>
    </row>
    <row r="744" spans="1:7" ht="12.75" customHeight="1">
      <c r="A744" s="18">
        <v>7</v>
      </c>
      <c r="B744" s="35" t="s">
        <v>165</v>
      </c>
      <c r="C744" s="174">
        <v>6614</v>
      </c>
      <c r="D744" s="174">
        <v>5738</v>
      </c>
      <c r="E744" s="174">
        <f t="shared" si="28"/>
        <v>-876</v>
      </c>
      <c r="F744" s="177"/>
      <c r="G744" s="42"/>
    </row>
    <row r="745" spans="1:7" ht="12.75" customHeight="1">
      <c r="A745" s="18">
        <v>8</v>
      </c>
      <c r="B745" s="35" t="s">
        <v>177</v>
      </c>
      <c r="C745" s="174">
        <v>1398</v>
      </c>
      <c r="D745" s="174">
        <v>1358</v>
      </c>
      <c r="E745" s="174">
        <f t="shared" si="28"/>
        <v>-40</v>
      </c>
      <c r="F745" s="177"/>
      <c r="G745" s="42"/>
    </row>
    <row r="746" spans="1:7" ht="12.75" customHeight="1">
      <c r="A746" s="18">
        <v>9</v>
      </c>
      <c r="B746" s="35" t="s">
        <v>160</v>
      </c>
      <c r="C746" s="174">
        <v>2808</v>
      </c>
      <c r="D746" s="174">
        <v>2491</v>
      </c>
      <c r="E746" s="174">
        <f t="shared" si="28"/>
        <v>-317</v>
      </c>
      <c r="F746" s="177"/>
      <c r="G746" s="42"/>
    </row>
    <row r="747" spans="1:7" ht="12.75" customHeight="1">
      <c r="A747" s="18">
        <v>10</v>
      </c>
      <c r="B747" s="35" t="s">
        <v>175</v>
      </c>
      <c r="C747" s="174">
        <v>2560</v>
      </c>
      <c r="D747" s="174">
        <v>2397</v>
      </c>
      <c r="E747" s="174">
        <f t="shared" si="28"/>
        <v>-163</v>
      </c>
      <c r="F747" s="177"/>
      <c r="G747" s="42"/>
    </row>
    <row r="748" spans="1:7" ht="12.75" customHeight="1">
      <c r="A748" s="18">
        <v>11</v>
      </c>
      <c r="B748" s="35" t="s">
        <v>180</v>
      </c>
      <c r="C748" s="174">
        <v>2806</v>
      </c>
      <c r="D748" s="174">
        <v>2656</v>
      </c>
      <c r="E748" s="174">
        <f t="shared" si="28"/>
        <v>-150</v>
      </c>
      <c r="F748" s="177"/>
      <c r="G748" s="42"/>
    </row>
    <row r="749" spans="1:7" ht="12.75" customHeight="1">
      <c r="A749" s="18">
        <v>12</v>
      </c>
      <c r="B749" s="35" t="s">
        <v>170</v>
      </c>
      <c r="C749" s="174">
        <v>5375</v>
      </c>
      <c r="D749" s="174">
        <v>4832</v>
      </c>
      <c r="E749" s="174">
        <f t="shared" si="28"/>
        <v>-543</v>
      </c>
      <c r="F749" s="177"/>
      <c r="G749" s="42"/>
    </row>
    <row r="750" spans="1:7" ht="12.75" customHeight="1">
      <c r="A750" s="18">
        <v>13</v>
      </c>
      <c r="B750" s="35" t="s">
        <v>157</v>
      </c>
      <c r="C750" s="174">
        <v>3955</v>
      </c>
      <c r="D750" s="174">
        <v>3823</v>
      </c>
      <c r="E750" s="174">
        <f t="shared" si="28"/>
        <v>-132</v>
      </c>
      <c r="F750" s="177"/>
      <c r="G750" s="42"/>
    </row>
    <row r="751" spans="1:7" ht="12.75" customHeight="1">
      <c r="A751" s="18">
        <v>14</v>
      </c>
      <c r="B751" s="35" t="s">
        <v>183</v>
      </c>
      <c r="C751" s="174">
        <v>3837</v>
      </c>
      <c r="D751" s="174">
        <v>3573</v>
      </c>
      <c r="E751" s="174">
        <f t="shared" si="28"/>
        <v>-264</v>
      </c>
      <c r="F751" s="177"/>
      <c r="G751" s="42"/>
    </row>
    <row r="752" spans="1:7" ht="12.75" customHeight="1">
      <c r="A752" s="18">
        <v>15</v>
      </c>
      <c r="B752" s="35" t="s">
        <v>166</v>
      </c>
      <c r="C752" s="174">
        <v>3534</v>
      </c>
      <c r="D752" s="174">
        <v>3178</v>
      </c>
      <c r="E752" s="174">
        <f t="shared" si="28"/>
        <v>-356</v>
      </c>
      <c r="F752" s="177"/>
      <c r="G752" s="42"/>
    </row>
    <row r="753" spans="1:7" ht="12.75" customHeight="1">
      <c r="A753" s="18">
        <v>16</v>
      </c>
      <c r="B753" s="35" t="s">
        <v>158</v>
      </c>
      <c r="C753" s="174">
        <v>3303</v>
      </c>
      <c r="D753" s="174">
        <v>3238</v>
      </c>
      <c r="E753" s="174">
        <f t="shared" si="28"/>
        <v>-65</v>
      </c>
      <c r="F753" s="177"/>
      <c r="G753" s="42"/>
    </row>
    <row r="754" spans="1:7" ht="12.75" customHeight="1">
      <c r="A754" s="18">
        <v>17</v>
      </c>
      <c r="B754" s="35" t="s">
        <v>172</v>
      </c>
      <c r="C754" s="174">
        <v>4309</v>
      </c>
      <c r="D754" s="174">
        <v>3831</v>
      </c>
      <c r="E754" s="174">
        <f t="shared" si="28"/>
        <v>-478</v>
      </c>
      <c r="F754" s="177"/>
      <c r="G754" s="42"/>
    </row>
    <row r="755" spans="1:8" ht="12.75" customHeight="1">
      <c r="A755" s="18">
        <v>18</v>
      </c>
      <c r="B755" s="35" t="s">
        <v>184</v>
      </c>
      <c r="C755" s="174">
        <v>2371</v>
      </c>
      <c r="D755" s="174">
        <v>2481</v>
      </c>
      <c r="E755" s="174">
        <f t="shared" si="28"/>
        <v>110</v>
      </c>
      <c r="F755" s="177"/>
      <c r="G755" s="42"/>
      <c r="H755" s="10" t="s">
        <v>12</v>
      </c>
    </row>
    <row r="756" spans="1:7" ht="12.75" customHeight="1">
      <c r="A756" s="18">
        <v>19</v>
      </c>
      <c r="B756" s="35" t="s">
        <v>171</v>
      </c>
      <c r="C756" s="174">
        <v>3940</v>
      </c>
      <c r="D756" s="174">
        <v>3668</v>
      </c>
      <c r="E756" s="174">
        <f t="shared" si="28"/>
        <v>-272</v>
      </c>
      <c r="F756" s="177"/>
      <c r="G756" s="42"/>
    </row>
    <row r="757" spans="1:7" ht="12.75" customHeight="1">
      <c r="A757" s="18">
        <v>20</v>
      </c>
      <c r="B757" s="35" t="s">
        <v>167</v>
      </c>
      <c r="C757" s="174">
        <v>2570</v>
      </c>
      <c r="D757" s="174">
        <v>2322</v>
      </c>
      <c r="E757" s="174">
        <f t="shared" si="28"/>
        <v>-248</v>
      </c>
      <c r="F757" s="177"/>
      <c r="G757" s="42"/>
    </row>
    <row r="758" spans="1:7" ht="12.75" customHeight="1">
      <c r="A758" s="18">
        <v>21</v>
      </c>
      <c r="B758" s="35" t="s">
        <v>169</v>
      </c>
      <c r="C758" s="174">
        <v>930</v>
      </c>
      <c r="D758" s="174">
        <v>851</v>
      </c>
      <c r="E758" s="174">
        <f t="shared" si="28"/>
        <v>-79</v>
      </c>
      <c r="F758" s="177"/>
      <c r="G758" s="42" t="s">
        <v>12</v>
      </c>
    </row>
    <row r="759" spans="1:7" ht="12.75" customHeight="1">
      <c r="A759" s="18">
        <v>22</v>
      </c>
      <c r="B759" s="35" t="s">
        <v>173</v>
      </c>
      <c r="C759" s="174">
        <v>5805</v>
      </c>
      <c r="D759" s="174">
        <v>5113</v>
      </c>
      <c r="E759" s="174">
        <f t="shared" si="28"/>
        <v>-692</v>
      </c>
      <c r="F759" s="177" t="s">
        <v>12</v>
      </c>
      <c r="G759" s="42"/>
    </row>
    <row r="760" spans="1:7" ht="12.75" customHeight="1">
      <c r="A760" s="18">
        <v>23</v>
      </c>
      <c r="B760" s="35" t="s">
        <v>164</v>
      </c>
      <c r="C760" s="174">
        <v>3739</v>
      </c>
      <c r="D760" s="174">
        <v>3429</v>
      </c>
      <c r="E760" s="174">
        <f t="shared" si="28"/>
        <v>-310</v>
      </c>
      <c r="F760" s="177"/>
      <c r="G760" s="42"/>
    </row>
    <row r="761" spans="1:7" ht="12.75" customHeight="1">
      <c r="A761" s="18">
        <v>24</v>
      </c>
      <c r="B761" s="35" t="s">
        <v>168</v>
      </c>
      <c r="C761" s="174">
        <v>5438</v>
      </c>
      <c r="D761" s="174">
        <v>5272</v>
      </c>
      <c r="E761" s="174">
        <f t="shared" si="28"/>
        <v>-166</v>
      </c>
      <c r="F761" s="177"/>
      <c r="G761" s="42" t="s">
        <v>12</v>
      </c>
    </row>
    <row r="762" spans="1:7" ht="12.75" customHeight="1">
      <c r="A762" s="18">
        <v>25</v>
      </c>
      <c r="B762" s="35" t="s">
        <v>163</v>
      </c>
      <c r="C762" s="174">
        <v>3465</v>
      </c>
      <c r="D762" s="174">
        <v>3385</v>
      </c>
      <c r="E762" s="174">
        <f t="shared" si="28"/>
        <v>-80</v>
      </c>
      <c r="F762" s="177"/>
      <c r="G762" s="42"/>
    </row>
    <row r="763" spans="1:7" ht="12.75" customHeight="1">
      <c r="A763" s="18">
        <v>26</v>
      </c>
      <c r="B763" s="35" t="s">
        <v>161</v>
      </c>
      <c r="C763" s="174">
        <v>2107</v>
      </c>
      <c r="D763" s="174">
        <v>1475</v>
      </c>
      <c r="E763" s="174">
        <f t="shared" si="28"/>
        <v>-632</v>
      </c>
      <c r="F763" s="177"/>
      <c r="G763" s="42"/>
    </row>
    <row r="764" spans="1:7" ht="12.75" customHeight="1">
      <c r="A764" s="18">
        <v>27</v>
      </c>
      <c r="B764" s="35" t="s">
        <v>174</v>
      </c>
      <c r="C764" s="174">
        <v>2684</v>
      </c>
      <c r="D764" s="174">
        <v>3533</v>
      </c>
      <c r="E764" s="174">
        <f t="shared" si="28"/>
        <v>849</v>
      </c>
      <c r="F764" s="177"/>
      <c r="G764" s="42"/>
    </row>
    <row r="765" spans="1:9" ht="15" customHeight="1">
      <c r="A765" s="34"/>
      <c r="B765" s="1" t="s">
        <v>27</v>
      </c>
      <c r="C765" s="175">
        <v>93420</v>
      </c>
      <c r="D765" s="175">
        <v>86949</v>
      </c>
      <c r="E765" s="175">
        <f t="shared" si="28"/>
        <v>-6471</v>
      </c>
      <c r="F765" s="178"/>
      <c r="G765" s="38"/>
      <c r="I765" s="10">
        <f>D765/C765</f>
        <v>0.9307321772639692</v>
      </c>
    </row>
    <row r="766" spans="1:7" ht="15" customHeight="1">
      <c r="A766" s="40"/>
      <c r="B766" s="2"/>
      <c r="C766" s="171"/>
      <c r="D766" s="172"/>
      <c r="E766" s="172"/>
      <c r="F766" s="172"/>
      <c r="G766" s="38"/>
    </row>
    <row r="767" spans="1:7" ht="15" customHeight="1">
      <c r="A767" s="40"/>
      <c r="B767" s="2"/>
      <c r="C767" s="171"/>
      <c r="D767" s="172"/>
      <c r="E767" s="172"/>
      <c r="F767" s="172"/>
      <c r="G767" s="38"/>
    </row>
    <row r="768" spans="1:7" ht="13.5" customHeight="1">
      <c r="A768" s="47" t="s">
        <v>71</v>
      </c>
      <c r="B768" s="99"/>
      <c r="C768" s="99"/>
      <c r="D768" s="100"/>
      <c r="E768" s="100"/>
      <c r="F768" s="100"/>
      <c r="G768" s="100"/>
    </row>
    <row r="769" spans="1:7" ht="13.5" customHeight="1">
      <c r="A769" s="47" t="s">
        <v>237</v>
      </c>
      <c r="B769" s="99"/>
      <c r="C769" s="99"/>
      <c r="D769" s="100"/>
      <c r="E769" s="100"/>
      <c r="F769" s="100"/>
      <c r="G769" s="100"/>
    </row>
    <row r="770" spans="1:7" ht="42" customHeight="1">
      <c r="A770" s="16" t="s">
        <v>37</v>
      </c>
      <c r="B770" s="16" t="s">
        <v>38</v>
      </c>
      <c r="C770" s="16" t="s">
        <v>145</v>
      </c>
      <c r="D770" s="16" t="s">
        <v>238</v>
      </c>
      <c r="E770" s="16" t="s">
        <v>72</v>
      </c>
      <c r="F770" s="16" t="s">
        <v>73</v>
      </c>
      <c r="G770" s="16" t="s">
        <v>74</v>
      </c>
    </row>
    <row r="771" spans="1:7" ht="14.25">
      <c r="A771" s="101">
        <v>1</v>
      </c>
      <c r="B771" s="101">
        <v>2</v>
      </c>
      <c r="C771" s="101">
        <v>3</v>
      </c>
      <c r="D771" s="101">
        <v>4</v>
      </c>
      <c r="E771" s="101">
        <v>5</v>
      </c>
      <c r="F771" s="101">
        <v>6</v>
      </c>
      <c r="G771" s="101">
        <v>7</v>
      </c>
    </row>
    <row r="772" spans="1:8" ht="12.75" customHeight="1">
      <c r="A772" s="185">
        <v>1</v>
      </c>
      <c r="B772" s="35" t="s">
        <v>181</v>
      </c>
      <c r="C772" s="184">
        <v>329.28</v>
      </c>
      <c r="D772" s="184">
        <v>20.799999999999997</v>
      </c>
      <c r="E772" s="184">
        <v>295.28</v>
      </c>
      <c r="F772" s="184">
        <f>D772+E772</f>
        <v>316.08</v>
      </c>
      <c r="G772" s="194">
        <f>F772/C772</f>
        <v>0.9599125364431487</v>
      </c>
      <c r="H772" s="187"/>
    </row>
    <row r="773" spans="1:8" ht="12.75" customHeight="1">
      <c r="A773" s="185">
        <v>2</v>
      </c>
      <c r="B773" s="35" t="s">
        <v>159</v>
      </c>
      <c r="C773" s="184">
        <v>560.04</v>
      </c>
      <c r="D773" s="184">
        <v>36.7</v>
      </c>
      <c r="E773" s="184">
        <v>521.3199999999999</v>
      </c>
      <c r="F773" s="184">
        <f aca="true" t="shared" si="29" ref="F773:F798">D773+E773</f>
        <v>558.02</v>
      </c>
      <c r="G773" s="194">
        <f aca="true" t="shared" si="30" ref="G773:G798">F773/C773</f>
        <v>0.9963931147775159</v>
      </c>
      <c r="H773" s="187"/>
    </row>
    <row r="774" spans="1:8" ht="12.75" customHeight="1">
      <c r="A774" s="185">
        <v>3</v>
      </c>
      <c r="B774" s="35" t="s">
        <v>179</v>
      </c>
      <c r="C774" s="184">
        <v>466.32000000000005</v>
      </c>
      <c r="D774" s="184">
        <v>31.4</v>
      </c>
      <c r="E774" s="184">
        <v>445.84000000000003</v>
      </c>
      <c r="F774" s="184">
        <f t="shared" si="29"/>
        <v>477.24</v>
      </c>
      <c r="G774" s="194">
        <f t="shared" si="30"/>
        <v>1.023417395779722</v>
      </c>
      <c r="H774" s="187"/>
    </row>
    <row r="775" spans="1:8" ht="12.75" customHeight="1">
      <c r="A775" s="185">
        <v>4</v>
      </c>
      <c r="B775" s="35" t="s">
        <v>162</v>
      </c>
      <c r="C775" s="184">
        <v>516.24</v>
      </c>
      <c r="D775" s="184">
        <v>32.6</v>
      </c>
      <c r="E775" s="184">
        <v>462.72</v>
      </c>
      <c r="F775" s="184">
        <f t="shared" si="29"/>
        <v>495.32000000000005</v>
      </c>
      <c r="G775" s="194">
        <f t="shared" si="30"/>
        <v>0.9594762126142881</v>
      </c>
      <c r="H775" s="187"/>
    </row>
    <row r="776" spans="1:8" ht="12.75" customHeight="1">
      <c r="A776" s="185">
        <v>5</v>
      </c>
      <c r="B776" s="35" t="s">
        <v>176</v>
      </c>
      <c r="C776" s="184">
        <v>355.68</v>
      </c>
      <c r="D776" s="184">
        <v>22.96</v>
      </c>
      <c r="E776" s="184">
        <v>326.1</v>
      </c>
      <c r="F776" s="184">
        <f t="shared" si="29"/>
        <v>349.06</v>
      </c>
      <c r="G776" s="194">
        <f t="shared" si="30"/>
        <v>0.9813877642825011</v>
      </c>
      <c r="H776" s="187"/>
    </row>
    <row r="777" spans="1:8" ht="12.75" customHeight="1">
      <c r="A777" s="185">
        <v>6</v>
      </c>
      <c r="B777" s="35" t="s">
        <v>178</v>
      </c>
      <c r="C777" s="184">
        <v>157.07999999999998</v>
      </c>
      <c r="D777" s="184">
        <v>10.8</v>
      </c>
      <c r="E777" s="184">
        <v>153.52</v>
      </c>
      <c r="F777" s="184">
        <f t="shared" si="29"/>
        <v>164.32000000000002</v>
      </c>
      <c r="G777" s="194">
        <f t="shared" si="30"/>
        <v>1.0460911637382229</v>
      </c>
      <c r="H777" s="187"/>
    </row>
    <row r="778" spans="1:8" ht="12.75" customHeight="1">
      <c r="A778" s="185">
        <v>7</v>
      </c>
      <c r="B778" s="35" t="s">
        <v>165</v>
      </c>
      <c r="C778" s="184">
        <v>793.68</v>
      </c>
      <c r="D778" s="184">
        <v>48.68</v>
      </c>
      <c r="E778" s="184">
        <v>691.08</v>
      </c>
      <c r="F778" s="184">
        <f t="shared" si="29"/>
        <v>739.76</v>
      </c>
      <c r="G778" s="194">
        <f t="shared" si="30"/>
        <v>0.9320633000705575</v>
      </c>
      <c r="H778" s="187"/>
    </row>
    <row r="779" spans="1:8" ht="12.75" customHeight="1">
      <c r="A779" s="185">
        <v>8</v>
      </c>
      <c r="B779" s="35" t="s">
        <v>177</v>
      </c>
      <c r="C779" s="184">
        <v>167.76</v>
      </c>
      <c r="D779" s="184">
        <v>11.52</v>
      </c>
      <c r="E779" s="184">
        <v>163.64</v>
      </c>
      <c r="F779" s="184">
        <f t="shared" si="29"/>
        <v>175.16</v>
      </c>
      <c r="G779" s="194">
        <f t="shared" si="30"/>
        <v>1.0441106342393895</v>
      </c>
      <c r="H779" s="187"/>
    </row>
    <row r="780" spans="1:8" ht="12.75" customHeight="1">
      <c r="A780" s="185">
        <v>9</v>
      </c>
      <c r="B780" s="35" t="s">
        <v>160</v>
      </c>
      <c r="C780" s="184">
        <v>336.96000000000004</v>
      </c>
      <c r="D780" s="184">
        <v>21.14</v>
      </c>
      <c r="E780" s="184">
        <v>299.96000000000004</v>
      </c>
      <c r="F780" s="184">
        <f t="shared" si="29"/>
        <v>321.1</v>
      </c>
      <c r="G780" s="194">
        <f t="shared" si="30"/>
        <v>0.9529320987654321</v>
      </c>
      <c r="H780" s="187"/>
    </row>
    <row r="781" spans="1:8" ht="12.75" customHeight="1">
      <c r="A781" s="185">
        <v>10</v>
      </c>
      <c r="B781" s="35" t="s">
        <v>175</v>
      </c>
      <c r="C781" s="184">
        <v>307.2</v>
      </c>
      <c r="D781" s="184">
        <v>20.32</v>
      </c>
      <c r="E781" s="184">
        <v>288.6</v>
      </c>
      <c r="F781" s="184">
        <f t="shared" si="29"/>
        <v>308.92</v>
      </c>
      <c r="G781" s="194">
        <f t="shared" si="30"/>
        <v>1.0055989583333333</v>
      </c>
      <c r="H781" s="187"/>
    </row>
    <row r="782" spans="1:8" ht="12.75" customHeight="1">
      <c r="A782" s="185">
        <v>11</v>
      </c>
      <c r="B782" s="35" t="s">
        <v>180</v>
      </c>
      <c r="C782" s="184">
        <v>336.72</v>
      </c>
      <c r="D782" s="184">
        <v>22.52</v>
      </c>
      <c r="E782" s="184">
        <v>319.9</v>
      </c>
      <c r="F782" s="184">
        <f t="shared" si="29"/>
        <v>342.41999999999996</v>
      </c>
      <c r="G782" s="194">
        <f t="shared" si="30"/>
        <v>1.0169280114041337</v>
      </c>
      <c r="H782" s="187"/>
    </row>
    <row r="783" spans="1:8" ht="12.75" customHeight="1">
      <c r="A783" s="185">
        <v>12</v>
      </c>
      <c r="B783" s="35" t="s">
        <v>170</v>
      </c>
      <c r="C783" s="184">
        <v>645</v>
      </c>
      <c r="D783" s="184">
        <v>40.980000000000004</v>
      </c>
      <c r="E783" s="184">
        <v>581.9</v>
      </c>
      <c r="F783" s="184">
        <f t="shared" si="29"/>
        <v>622.88</v>
      </c>
      <c r="G783" s="194">
        <f t="shared" si="30"/>
        <v>0.9657054263565892</v>
      </c>
      <c r="H783" s="187"/>
    </row>
    <row r="784" spans="1:8" ht="12.75" customHeight="1">
      <c r="A784" s="185">
        <v>13</v>
      </c>
      <c r="B784" s="35" t="s">
        <v>157</v>
      </c>
      <c r="C784" s="184">
        <v>474.6</v>
      </c>
      <c r="D784" s="184">
        <v>32.44</v>
      </c>
      <c r="E784" s="184">
        <v>460.64</v>
      </c>
      <c r="F784" s="184">
        <f t="shared" si="29"/>
        <v>493.08</v>
      </c>
      <c r="G784" s="194">
        <f t="shared" si="30"/>
        <v>1.038938053097345</v>
      </c>
      <c r="H784" s="187"/>
    </row>
    <row r="785" spans="1:8" ht="12.75" customHeight="1">
      <c r="A785" s="185">
        <v>14</v>
      </c>
      <c r="B785" s="35" t="s">
        <v>183</v>
      </c>
      <c r="C785" s="184">
        <v>460.44</v>
      </c>
      <c r="D785" s="184">
        <v>30.32</v>
      </c>
      <c r="E785" s="184">
        <v>430.4</v>
      </c>
      <c r="F785" s="184">
        <f t="shared" si="29"/>
        <v>460.71999999999997</v>
      </c>
      <c r="G785" s="194">
        <f t="shared" si="30"/>
        <v>1.0006081139779341</v>
      </c>
      <c r="H785" s="187"/>
    </row>
    <row r="786" spans="1:8" ht="12.75" customHeight="1">
      <c r="A786" s="185">
        <v>15</v>
      </c>
      <c r="B786" s="35" t="s">
        <v>166</v>
      </c>
      <c r="C786" s="184">
        <v>424.08000000000004</v>
      </c>
      <c r="D786" s="184">
        <v>26.96</v>
      </c>
      <c r="E786" s="184">
        <v>382.74</v>
      </c>
      <c r="F786" s="184">
        <f t="shared" si="29"/>
        <v>409.7</v>
      </c>
      <c r="G786" s="194">
        <f t="shared" si="30"/>
        <v>0.9660913035276362</v>
      </c>
      <c r="H786" s="187"/>
    </row>
    <row r="787" spans="1:8" ht="12.75" customHeight="1">
      <c r="A787" s="185">
        <v>16</v>
      </c>
      <c r="B787" s="35" t="s">
        <v>158</v>
      </c>
      <c r="C787" s="184">
        <v>396.36</v>
      </c>
      <c r="D787" s="184">
        <v>27.46</v>
      </c>
      <c r="E787" s="184">
        <v>389.98</v>
      </c>
      <c r="F787" s="184">
        <f t="shared" si="29"/>
        <v>417.44</v>
      </c>
      <c r="G787" s="194">
        <f t="shared" si="30"/>
        <v>1.0531839741649005</v>
      </c>
      <c r="H787" s="187"/>
    </row>
    <row r="788" spans="1:8" ht="12.75" customHeight="1">
      <c r="A788" s="185">
        <v>17</v>
      </c>
      <c r="B788" s="35" t="s">
        <v>172</v>
      </c>
      <c r="C788" s="184">
        <v>517.0799999999999</v>
      </c>
      <c r="D788" s="184">
        <v>32.519999999999996</v>
      </c>
      <c r="E788" s="184">
        <v>461.53999999999996</v>
      </c>
      <c r="F788" s="184">
        <f t="shared" si="29"/>
        <v>494.05999999999995</v>
      </c>
      <c r="G788" s="194">
        <f t="shared" si="30"/>
        <v>0.9554807766689875</v>
      </c>
      <c r="H788" s="187"/>
    </row>
    <row r="789" spans="1:8" s="214" customFormat="1" ht="12.75" customHeight="1">
      <c r="A789" s="185">
        <v>18</v>
      </c>
      <c r="B789" s="35" t="s">
        <v>184</v>
      </c>
      <c r="C789" s="184">
        <v>284.52</v>
      </c>
      <c r="D789" s="184">
        <v>21.060000000000002</v>
      </c>
      <c r="E789" s="184">
        <v>298.84000000000003</v>
      </c>
      <c r="F789" s="184">
        <f t="shared" si="29"/>
        <v>319.90000000000003</v>
      </c>
      <c r="G789" s="194">
        <f t="shared" si="30"/>
        <v>1.1243497820891328</v>
      </c>
      <c r="H789" s="187"/>
    </row>
    <row r="790" spans="1:8" ht="12.75" customHeight="1">
      <c r="A790" s="185">
        <v>19</v>
      </c>
      <c r="B790" s="35" t="s">
        <v>171</v>
      </c>
      <c r="C790" s="184">
        <v>472.8</v>
      </c>
      <c r="D790" s="184">
        <v>31.12</v>
      </c>
      <c r="E790" s="184">
        <v>441.84000000000003</v>
      </c>
      <c r="F790" s="184">
        <f t="shared" si="29"/>
        <v>472.96000000000004</v>
      </c>
      <c r="G790" s="194">
        <f t="shared" si="30"/>
        <v>1.0003384094754653</v>
      </c>
      <c r="H790" s="187"/>
    </row>
    <row r="791" spans="1:8" ht="12.75" customHeight="1">
      <c r="A791" s="185">
        <v>20</v>
      </c>
      <c r="B791" s="35" t="s">
        <v>167</v>
      </c>
      <c r="C791" s="184">
        <v>308.4</v>
      </c>
      <c r="D791" s="184">
        <v>19.700000000000003</v>
      </c>
      <c r="E791" s="184">
        <v>279.7</v>
      </c>
      <c r="F791" s="184">
        <f t="shared" si="29"/>
        <v>299.4</v>
      </c>
      <c r="G791" s="194">
        <f t="shared" si="30"/>
        <v>0.9708171206225681</v>
      </c>
      <c r="H791" s="187"/>
    </row>
    <row r="792" spans="1:8" ht="12.75" customHeight="1">
      <c r="A792" s="185">
        <v>21</v>
      </c>
      <c r="B792" s="35" t="s">
        <v>169</v>
      </c>
      <c r="C792" s="184">
        <v>111.6</v>
      </c>
      <c r="D792" s="184">
        <v>7.220000000000001</v>
      </c>
      <c r="E792" s="184">
        <v>102.54</v>
      </c>
      <c r="F792" s="184">
        <f t="shared" si="29"/>
        <v>109.76</v>
      </c>
      <c r="G792" s="194">
        <f t="shared" si="30"/>
        <v>0.9835125448028674</v>
      </c>
      <c r="H792" s="187"/>
    </row>
    <row r="793" spans="1:8" ht="12.75" customHeight="1">
      <c r="A793" s="185">
        <v>22</v>
      </c>
      <c r="B793" s="35" t="s">
        <v>173</v>
      </c>
      <c r="C793" s="184">
        <v>696.6</v>
      </c>
      <c r="D793" s="184">
        <v>43.379999999999995</v>
      </c>
      <c r="E793" s="184">
        <v>615.8</v>
      </c>
      <c r="F793" s="184">
        <f t="shared" si="29"/>
        <v>659.18</v>
      </c>
      <c r="G793" s="194">
        <f t="shared" si="30"/>
        <v>0.9462819408555841</v>
      </c>
      <c r="H793" s="187"/>
    </row>
    <row r="794" spans="1:8" ht="12.75" customHeight="1">
      <c r="A794" s="185">
        <v>23</v>
      </c>
      <c r="B794" s="35" t="s">
        <v>164</v>
      </c>
      <c r="C794" s="184">
        <v>448.68</v>
      </c>
      <c r="D794" s="184">
        <v>29.080000000000002</v>
      </c>
      <c r="E794" s="184">
        <v>412.84000000000003</v>
      </c>
      <c r="F794" s="184">
        <f t="shared" si="29"/>
        <v>441.92</v>
      </c>
      <c r="G794" s="194">
        <f t="shared" si="30"/>
        <v>0.9849335829544442</v>
      </c>
      <c r="H794" s="187"/>
    </row>
    <row r="795" spans="1:8" ht="12.75" customHeight="1">
      <c r="A795" s="185">
        <v>24</v>
      </c>
      <c r="B795" s="35" t="s">
        <v>168</v>
      </c>
      <c r="C795" s="184">
        <v>652.56</v>
      </c>
      <c r="D795" s="184">
        <v>44.72</v>
      </c>
      <c r="E795" s="184">
        <v>634.98</v>
      </c>
      <c r="F795" s="184">
        <f t="shared" si="29"/>
        <v>679.7</v>
      </c>
      <c r="G795" s="194">
        <f t="shared" si="30"/>
        <v>1.041590045359814</v>
      </c>
      <c r="H795" s="187"/>
    </row>
    <row r="796" spans="1:8" ht="12.75" customHeight="1">
      <c r="A796" s="185">
        <v>25</v>
      </c>
      <c r="B796" s="35" t="s">
        <v>163</v>
      </c>
      <c r="C796" s="184">
        <v>415.8</v>
      </c>
      <c r="D796" s="184">
        <v>28.7</v>
      </c>
      <c r="E796" s="184">
        <v>407.74</v>
      </c>
      <c r="F796" s="184">
        <f t="shared" si="29"/>
        <v>436.44</v>
      </c>
      <c r="G796" s="194">
        <f t="shared" si="30"/>
        <v>1.0496392496392497</v>
      </c>
      <c r="H796" s="187"/>
    </row>
    <row r="797" spans="1:8" ht="12.75" customHeight="1">
      <c r="A797" s="185">
        <v>26</v>
      </c>
      <c r="B797" s="35" t="s">
        <v>161</v>
      </c>
      <c r="C797" s="184">
        <v>252.83999999999997</v>
      </c>
      <c r="D797" s="184">
        <v>12.52</v>
      </c>
      <c r="E797" s="184">
        <v>177.82</v>
      </c>
      <c r="F797" s="184">
        <f t="shared" si="29"/>
        <v>190.34</v>
      </c>
      <c r="G797" s="194">
        <f t="shared" si="30"/>
        <v>0.7528080999841799</v>
      </c>
      <c r="H797" s="187"/>
    </row>
    <row r="798" spans="1:8" ht="12.75" customHeight="1">
      <c r="A798" s="185">
        <v>27</v>
      </c>
      <c r="B798" s="35" t="s">
        <v>174</v>
      </c>
      <c r="C798" s="184">
        <v>322.08</v>
      </c>
      <c r="D798" s="184">
        <v>29.98</v>
      </c>
      <c r="E798" s="184">
        <v>425.6</v>
      </c>
      <c r="F798" s="184">
        <f t="shared" si="29"/>
        <v>455.58000000000004</v>
      </c>
      <c r="G798" s="194">
        <f t="shared" si="30"/>
        <v>1.4144932935916545</v>
      </c>
      <c r="H798" s="187"/>
    </row>
    <row r="799" spans="1:7" ht="15" customHeight="1">
      <c r="A799" s="34"/>
      <c r="B799" s="1" t="s">
        <v>27</v>
      </c>
      <c r="C799" s="158">
        <v>11210.4</v>
      </c>
      <c r="D799" s="158">
        <v>737.6000000000001</v>
      </c>
      <c r="E799" s="158">
        <v>10472.859999999999</v>
      </c>
      <c r="F799" s="158">
        <f>D799+E799</f>
        <v>11210.46</v>
      </c>
      <c r="G799" s="39">
        <f>F799/C799</f>
        <v>1.0000053521729821</v>
      </c>
    </row>
    <row r="800" spans="1:7" ht="13.5" customHeight="1">
      <c r="A800" s="70"/>
      <c r="B800" s="71"/>
      <c r="C800" s="72"/>
      <c r="D800" s="72"/>
      <c r="E800" s="73"/>
      <c r="F800" s="74"/>
      <c r="G800" s="75"/>
    </row>
    <row r="801" spans="1:7" ht="13.5" customHeight="1">
      <c r="A801" s="47" t="s">
        <v>75</v>
      </c>
      <c r="B801" s="99"/>
      <c r="C801" s="99"/>
      <c r="D801" s="99"/>
      <c r="E801" s="100"/>
      <c r="F801" s="100"/>
      <c r="G801" s="100"/>
    </row>
    <row r="802" spans="1:7" ht="13.5" customHeight="1">
      <c r="A802" s="47" t="s">
        <v>236</v>
      </c>
      <c r="B802" s="99"/>
      <c r="C802" s="99"/>
      <c r="D802" s="99"/>
      <c r="E802" s="100"/>
      <c r="F802" s="100"/>
      <c r="G802" s="100"/>
    </row>
    <row r="803" spans="1:7" ht="42.75">
      <c r="A803" s="16" t="s">
        <v>37</v>
      </c>
      <c r="B803" s="16" t="s">
        <v>38</v>
      </c>
      <c r="C803" s="16" t="s">
        <v>146</v>
      </c>
      <c r="D803" s="16" t="s">
        <v>76</v>
      </c>
      <c r="E803" s="16" t="s">
        <v>77</v>
      </c>
      <c r="F803" s="16" t="s">
        <v>78</v>
      </c>
      <c r="G803" s="102"/>
    </row>
    <row r="804" spans="1:7" ht="15">
      <c r="A804" s="101">
        <v>1</v>
      </c>
      <c r="B804" s="101">
        <v>2</v>
      </c>
      <c r="C804" s="101">
        <v>3</v>
      </c>
      <c r="D804" s="101">
        <v>4</v>
      </c>
      <c r="E804" s="101">
        <v>5</v>
      </c>
      <c r="F804" s="101">
        <v>6</v>
      </c>
      <c r="G804" s="102"/>
    </row>
    <row r="805" spans="1:7" ht="12.75" customHeight="1">
      <c r="A805" s="18">
        <v>1</v>
      </c>
      <c r="B805" s="35" t="s">
        <v>181</v>
      </c>
      <c r="C805" s="184">
        <v>329.28</v>
      </c>
      <c r="D805" s="184">
        <v>316.08</v>
      </c>
      <c r="E805" s="184">
        <v>294.24</v>
      </c>
      <c r="F805" s="208">
        <f>E805/C805</f>
        <v>0.8935860058309039</v>
      </c>
      <c r="G805" s="31"/>
    </row>
    <row r="806" spans="1:7" ht="12.75" customHeight="1">
      <c r="A806" s="18">
        <v>2</v>
      </c>
      <c r="B806" s="35" t="s">
        <v>159</v>
      </c>
      <c r="C806" s="184">
        <v>560.04</v>
      </c>
      <c r="D806" s="184">
        <v>558.02</v>
      </c>
      <c r="E806" s="184">
        <v>519.48</v>
      </c>
      <c r="F806" s="208">
        <f aca="true" t="shared" si="31" ref="F806:F832">E806/C806</f>
        <v>0.9275766016713093</v>
      </c>
      <c r="G806" s="31"/>
    </row>
    <row r="807" spans="1:7" ht="12.75" customHeight="1">
      <c r="A807" s="18">
        <v>3</v>
      </c>
      <c r="B807" s="35" t="s">
        <v>179</v>
      </c>
      <c r="C807" s="184">
        <v>466.32000000000005</v>
      </c>
      <c r="D807" s="184">
        <v>477.24</v>
      </c>
      <c r="E807" s="184">
        <v>444.12</v>
      </c>
      <c r="F807" s="208">
        <f t="shared" si="31"/>
        <v>0.9523932063818836</v>
      </c>
      <c r="G807" s="31"/>
    </row>
    <row r="808" spans="1:7" ht="12.75" customHeight="1">
      <c r="A808" s="18">
        <v>4</v>
      </c>
      <c r="B808" s="35" t="s">
        <v>162</v>
      </c>
      <c r="C808" s="184">
        <v>516.24</v>
      </c>
      <c r="D808" s="184">
        <v>495.32000000000005</v>
      </c>
      <c r="E808" s="184">
        <v>460.92</v>
      </c>
      <c r="F808" s="208">
        <f t="shared" si="31"/>
        <v>0.8928405392840539</v>
      </c>
      <c r="G808" s="31"/>
    </row>
    <row r="809" spans="1:7" ht="12.75" customHeight="1">
      <c r="A809" s="18">
        <v>5</v>
      </c>
      <c r="B809" s="35" t="s">
        <v>176</v>
      </c>
      <c r="C809" s="184">
        <v>355.68</v>
      </c>
      <c r="D809" s="184">
        <v>349.06</v>
      </c>
      <c r="E809" s="184">
        <v>324.96</v>
      </c>
      <c r="F809" s="208">
        <f t="shared" si="31"/>
        <v>0.9136302294197031</v>
      </c>
      <c r="G809" s="31"/>
    </row>
    <row r="810" spans="1:7" ht="12.75" customHeight="1">
      <c r="A810" s="18">
        <v>6</v>
      </c>
      <c r="B810" s="35" t="s">
        <v>178</v>
      </c>
      <c r="C810" s="184">
        <v>157.07999999999998</v>
      </c>
      <c r="D810" s="184">
        <v>164.32000000000002</v>
      </c>
      <c r="E810" s="184">
        <v>152.88</v>
      </c>
      <c r="F810" s="208">
        <f t="shared" si="31"/>
        <v>0.9732620320855616</v>
      </c>
      <c r="G810" s="31"/>
    </row>
    <row r="811" spans="1:7" ht="12.75" customHeight="1">
      <c r="A811" s="18">
        <v>7</v>
      </c>
      <c r="B811" s="35" t="s">
        <v>165</v>
      </c>
      <c r="C811" s="184">
        <v>793.68</v>
      </c>
      <c r="D811" s="184">
        <v>739.76</v>
      </c>
      <c r="E811" s="184">
        <v>688.56</v>
      </c>
      <c r="F811" s="208">
        <f t="shared" si="31"/>
        <v>0.8675536740247959</v>
      </c>
      <c r="G811" s="31"/>
    </row>
    <row r="812" spans="1:7" ht="12.75" customHeight="1">
      <c r="A812" s="18">
        <v>8</v>
      </c>
      <c r="B812" s="35" t="s">
        <v>177</v>
      </c>
      <c r="C812" s="184">
        <v>167.76</v>
      </c>
      <c r="D812" s="184">
        <v>175.16</v>
      </c>
      <c r="E812" s="184">
        <v>162.95999999999998</v>
      </c>
      <c r="F812" s="208">
        <f t="shared" si="31"/>
        <v>0.971387696709585</v>
      </c>
      <c r="G812" s="31"/>
    </row>
    <row r="813" spans="1:7" ht="12.75" customHeight="1">
      <c r="A813" s="18">
        <v>9</v>
      </c>
      <c r="B813" s="35" t="s">
        <v>160</v>
      </c>
      <c r="C813" s="184">
        <v>336.96000000000004</v>
      </c>
      <c r="D813" s="184">
        <v>321.1</v>
      </c>
      <c r="E813" s="184">
        <v>298.91999999999996</v>
      </c>
      <c r="F813" s="208">
        <f t="shared" si="31"/>
        <v>0.8871082621082619</v>
      </c>
      <c r="G813" s="31"/>
    </row>
    <row r="814" spans="1:7" ht="12.75" customHeight="1">
      <c r="A814" s="18">
        <v>10</v>
      </c>
      <c r="B814" s="35" t="s">
        <v>175</v>
      </c>
      <c r="C814" s="184">
        <v>307.2</v>
      </c>
      <c r="D814" s="184">
        <v>308.92</v>
      </c>
      <c r="E814" s="184">
        <v>287.64</v>
      </c>
      <c r="F814" s="208">
        <f t="shared" si="31"/>
        <v>0.936328125</v>
      </c>
      <c r="G814" s="31"/>
    </row>
    <row r="815" spans="1:7" ht="12.75" customHeight="1">
      <c r="A815" s="18">
        <v>11</v>
      </c>
      <c r="B815" s="35" t="s">
        <v>180</v>
      </c>
      <c r="C815" s="184">
        <v>336.72</v>
      </c>
      <c r="D815" s="184">
        <v>342.41999999999996</v>
      </c>
      <c r="E815" s="184">
        <v>318.72</v>
      </c>
      <c r="F815" s="208">
        <f t="shared" si="31"/>
        <v>0.9465431218816821</v>
      </c>
      <c r="G815" s="31"/>
    </row>
    <row r="816" spans="1:7" ht="12.75" customHeight="1">
      <c r="A816" s="18">
        <v>12</v>
      </c>
      <c r="B816" s="35" t="s">
        <v>170</v>
      </c>
      <c r="C816" s="184">
        <v>645</v>
      </c>
      <c r="D816" s="184">
        <v>622.88</v>
      </c>
      <c r="E816" s="184">
        <v>579.84</v>
      </c>
      <c r="F816" s="208">
        <f t="shared" si="31"/>
        <v>0.8989767441860466</v>
      </c>
      <c r="G816" s="31"/>
    </row>
    <row r="817" spans="1:7" ht="12.75" customHeight="1">
      <c r="A817" s="18">
        <v>13</v>
      </c>
      <c r="B817" s="35" t="s">
        <v>157</v>
      </c>
      <c r="C817" s="184">
        <v>474.6</v>
      </c>
      <c r="D817" s="184">
        <v>493.08</v>
      </c>
      <c r="E817" s="184">
        <v>458.76</v>
      </c>
      <c r="F817" s="208">
        <f t="shared" si="31"/>
        <v>0.9666245259165612</v>
      </c>
      <c r="G817" s="31"/>
    </row>
    <row r="818" spans="1:7" ht="12.75" customHeight="1">
      <c r="A818" s="18">
        <v>14</v>
      </c>
      <c r="B818" s="35" t="s">
        <v>183</v>
      </c>
      <c r="C818" s="184">
        <v>460.44</v>
      </c>
      <c r="D818" s="184">
        <v>460.71999999999997</v>
      </c>
      <c r="E818" s="184">
        <v>428.76</v>
      </c>
      <c r="F818" s="208">
        <f t="shared" si="31"/>
        <v>0.9311962470680218</v>
      </c>
      <c r="G818" s="31"/>
    </row>
    <row r="819" spans="1:7" ht="12.75" customHeight="1">
      <c r="A819" s="18">
        <v>15</v>
      </c>
      <c r="B819" s="35" t="s">
        <v>166</v>
      </c>
      <c r="C819" s="184">
        <v>424.08000000000004</v>
      </c>
      <c r="D819" s="184">
        <v>409.7</v>
      </c>
      <c r="E819" s="184">
        <v>381.36</v>
      </c>
      <c r="F819" s="208">
        <f t="shared" si="31"/>
        <v>0.8992642897566496</v>
      </c>
      <c r="G819" s="31"/>
    </row>
    <row r="820" spans="1:7" ht="12.75" customHeight="1">
      <c r="A820" s="18">
        <v>16</v>
      </c>
      <c r="B820" s="35" t="s">
        <v>158</v>
      </c>
      <c r="C820" s="184">
        <v>396.36</v>
      </c>
      <c r="D820" s="184">
        <v>417.44</v>
      </c>
      <c r="E820" s="184">
        <v>388.56</v>
      </c>
      <c r="F820" s="208">
        <f t="shared" si="31"/>
        <v>0.9803209203754163</v>
      </c>
      <c r="G820" s="31"/>
    </row>
    <row r="821" spans="1:7" ht="12.75" customHeight="1">
      <c r="A821" s="18">
        <v>17</v>
      </c>
      <c r="B821" s="35" t="s">
        <v>172</v>
      </c>
      <c r="C821" s="184">
        <v>517.0799999999999</v>
      </c>
      <c r="D821" s="184">
        <v>494.05999999999995</v>
      </c>
      <c r="E821" s="184">
        <v>459.71999999999997</v>
      </c>
      <c r="F821" s="208">
        <f t="shared" si="31"/>
        <v>0.8890693896495707</v>
      </c>
      <c r="G821" s="31"/>
    </row>
    <row r="822" spans="1:7" ht="12.75" customHeight="1">
      <c r="A822" s="18">
        <v>18</v>
      </c>
      <c r="B822" s="35" t="s">
        <v>184</v>
      </c>
      <c r="C822" s="184">
        <v>284.52</v>
      </c>
      <c r="D822" s="184">
        <v>319.90000000000003</v>
      </c>
      <c r="E822" s="184">
        <v>297.72</v>
      </c>
      <c r="F822" s="208">
        <f t="shared" si="31"/>
        <v>1.0463939266132436</v>
      </c>
      <c r="G822" s="31"/>
    </row>
    <row r="823" spans="1:7" ht="12.75" customHeight="1">
      <c r="A823" s="18">
        <v>19</v>
      </c>
      <c r="B823" s="35" t="s">
        <v>171</v>
      </c>
      <c r="C823" s="184">
        <v>472.8</v>
      </c>
      <c r="D823" s="184">
        <v>472.96000000000004</v>
      </c>
      <c r="E823" s="184">
        <v>440.15999999999997</v>
      </c>
      <c r="F823" s="208">
        <f t="shared" si="31"/>
        <v>0.9309644670050761</v>
      </c>
      <c r="G823" s="31"/>
    </row>
    <row r="824" spans="1:7" ht="12.75" customHeight="1">
      <c r="A824" s="18">
        <v>20</v>
      </c>
      <c r="B824" s="35" t="s">
        <v>167</v>
      </c>
      <c r="C824" s="184">
        <v>308.4</v>
      </c>
      <c r="D824" s="184">
        <v>299.4</v>
      </c>
      <c r="E824" s="184">
        <v>278.64</v>
      </c>
      <c r="F824" s="208">
        <f t="shared" si="31"/>
        <v>0.9035019455252918</v>
      </c>
      <c r="G824" s="31"/>
    </row>
    <row r="825" spans="1:7" ht="12.75" customHeight="1">
      <c r="A825" s="18">
        <v>21</v>
      </c>
      <c r="B825" s="35" t="s">
        <v>169</v>
      </c>
      <c r="C825" s="184">
        <v>111.6</v>
      </c>
      <c r="D825" s="184">
        <v>109.76</v>
      </c>
      <c r="E825" s="184">
        <v>102.11999999999999</v>
      </c>
      <c r="F825" s="208">
        <f t="shared" si="31"/>
        <v>0.9150537634408602</v>
      </c>
      <c r="G825" s="31" t="s">
        <v>12</v>
      </c>
    </row>
    <row r="826" spans="1:7" ht="12.75" customHeight="1">
      <c r="A826" s="18">
        <v>22</v>
      </c>
      <c r="B826" s="35" t="s">
        <v>173</v>
      </c>
      <c r="C826" s="184">
        <v>696.6</v>
      </c>
      <c r="D826" s="184">
        <v>659.18</v>
      </c>
      <c r="E826" s="184">
        <v>613.56</v>
      </c>
      <c r="F826" s="208">
        <f t="shared" si="31"/>
        <v>0.880792420327304</v>
      </c>
      <c r="G826" s="31"/>
    </row>
    <row r="827" spans="1:7" ht="12.75" customHeight="1">
      <c r="A827" s="18">
        <v>23</v>
      </c>
      <c r="B827" s="35" t="s">
        <v>164</v>
      </c>
      <c r="C827" s="184">
        <v>448.68</v>
      </c>
      <c r="D827" s="184">
        <v>441.92</v>
      </c>
      <c r="E827" s="184">
        <v>411.48</v>
      </c>
      <c r="F827" s="208">
        <f t="shared" si="31"/>
        <v>0.9170901310510832</v>
      </c>
      <c r="G827" s="31"/>
    </row>
    <row r="828" spans="1:7" ht="12.75" customHeight="1">
      <c r="A828" s="18">
        <v>24</v>
      </c>
      <c r="B828" s="35" t="s">
        <v>168</v>
      </c>
      <c r="C828" s="184">
        <v>652.56</v>
      </c>
      <c r="D828" s="184">
        <v>679.7</v>
      </c>
      <c r="E828" s="184">
        <v>632.64</v>
      </c>
      <c r="F828" s="208">
        <f t="shared" si="31"/>
        <v>0.969474071349761</v>
      </c>
      <c r="G828" s="31"/>
    </row>
    <row r="829" spans="1:8" ht="12.75" customHeight="1">
      <c r="A829" s="18">
        <v>25</v>
      </c>
      <c r="B829" s="35" t="s">
        <v>163</v>
      </c>
      <c r="C829" s="184">
        <v>415.8</v>
      </c>
      <c r="D829" s="184">
        <v>436.44</v>
      </c>
      <c r="E829" s="184">
        <v>406.20000000000005</v>
      </c>
      <c r="F829" s="208">
        <f t="shared" si="31"/>
        <v>0.976911976911977</v>
      </c>
      <c r="G829" s="31"/>
      <c r="H829" s="10" t="s">
        <v>12</v>
      </c>
    </row>
    <row r="830" spans="1:7" ht="12.75" customHeight="1">
      <c r="A830" s="18">
        <v>26</v>
      </c>
      <c r="B830" s="35" t="s">
        <v>161</v>
      </c>
      <c r="C830" s="184">
        <v>252.83999999999997</v>
      </c>
      <c r="D830" s="184">
        <v>190.34</v>
      </c>
      <c r="E830" s="184">
        <v>177</v>
      </c>
      <c r="F830" s="208">
        <f t="shared" si="31"/>
        <v>0.7000474608448031</v>
      </c>
      <c r="G830" s="31"/>
    </row>
    <row r="831" spans="1:7" ht="12.75" customHeight="1">
      <c r="A831" s="18">
        <v>27</v>
      </c>
      <c r="B831" s="35" t="s">
        <v>174</v>
      </c>
      <c r="C831" s="184">
        <v>322.08</v>
      </c>
      <c r="D831" s="184">
        <v>455.58000000000004</v>
      </c>
      <c r="E831" s="184">
        <v>423.96000000000004</v>
      </c>
      <c r="F831" s="208">
        <f t="shared" si="31"/>
        <v>1.316318926974665</v>
      </c>
      <c r="G831" s="31"/>
    </row>
    <row r="832" spans="1:8" ht="14.25" customHeight="1">
      <c r="A832" s="34"/>
      <c r="B832" s="1" t="s">
        <v>27</v>
      </c>
      <c r="C832" s="158">
        <v>11210.4</v>
      </c>
      <c r="D832" s="158">
        <v>11210.46</v>
      </c>
      <c r="E832" s="158">
        <v>10433.880000000001</v>
      </c>
      <c r="F832" s="167">
        <f t="shared" si="31"/>
        <v>0.9307321772639693</v>
      </c>
      <c r="G832" s="31"/>
      <c r="H832" s="10" t="s">
        <v>12</v>
      </c>
    </row>
    <row r="833" spans="1:7" ht="13.5" customHeight="1">
      <c r="A833" s="103"/>
      <c r="B833" s="3"/>
      <c r="C833" s="4"/>
      <c r="D833" s="104"/>
      <c r="E833" s="105"/>
      <c r="F833" s="104"/>
      <c r="G833" s="130"/>
    </row>
    <row r="834" spans="1:7" ht="13.5" customHeight="1">
      <c r="A834" s="47" t="s">
        <v>79</v>
      </c>
      <c r="B834" s="99"/>
      <c r="C834" s="99"/>
      <c r="D834" s="99"/>
      <c r="E834" s="100"/>
      <c r="F834" s="100"/>
      <c r="G834" s="100"/>
    </row>
    <row r="835" spans="1:7" ht="13.5" customHeight="1">
      <c r="A835" s="47" t="s">
        <v>255</v>
      </c>
      <c r="B835" s="99"/>
      <c r="C835" s="99"/>
      <c r="D835" s="99"/>
      <c r="E835" s="100"/>
      <c r="F835" s="100"/>
      <c r="G835" s="100"/>
    </row>
    <row r="836" spans="1:7" ht="69" customHeight="1">
      <c r="A836" s="16" t="s">
        <v>37</v>
      </c>
      <c r="B836" s="16" t="s">
        <v>38</v>
      </c>
      <c r="C836" s="16" t="s">
        <v>146</v>
      </c>
      <c r="D836" s="16" t="s">
        <v>76</v>
      </c>
      <c r="E836" s="16" t="s">
        <v>239</v>
      </c>
      <c r="F836" s="16" t="s">
        <v>147</v>
      </c>
      <c r="G836" s="106"/>
    </row>
    <row r="837" spans="1:7" ht="14.25" customHeight="1">
      <c r="A837" s="101">
        <v>1</v>
      </c>
      <c r="B837" s="101">
        <v>2</v>
      </c>
      <c r="C837" s="101">
        <v>3</v>
      </c>
      <c r="D837" s="101">
        <v>4</v>
      </c>
      <c r="E837" s="101">
        <v>5</v>
      </c>
      <c r="F837" s="101">
        <v>6</v>
      </c>
      <c r="G837" s="106"/>
    </row>
    <row r="838" spans="1:7" ht="12.75" customHeight="1">
      <c r="A838" s="18">
        <v>1</v>
      </c>
      <c r="B838" s="35" t="s">
        <v>181</v>
      </c>
      <c r="C838" s="184">
        <v>329.28</v>
      </c>
      <c r="D838" s="184">
        <v>316.08</v>
      </c>
      <c r="E838" s="165">
        <v>21.839999999999975</v>
      </c>
      <c r="F838" s="166">
        <f>E838/C838</f>
        <v>0.06632653061224483</v>
      </c>
      <c r="G838" s="31"/>
    </row>
    <row r="839" spans="1:7" ht="12.75" customHeight="1">
      <c r="A839" s="18">
        <v>2</v>
      </c>
      <c r="B839" s="35" t="s">
        <v>159</v>
      </c>
      <c r="C839" s="184">
        <v>560.04</v>
      </c>
      <c r="D839" s="184">
        <v>558.02</v>
      </c>
      <c r="E839" s="165">
        <v>38.539999999999964</v>
      </c>
      <c r="F839" s="166">
        <f aca="true" t="shared" si="32" ref="F839:F864">E839/C839</f>
        <v>0.06881651310620664</v>
      </c>
      <c r="G839" s="31"/>
    </row>
    <row r="840" spans="1:7" ht="12.75" customHeight="1">
      <c r="A840" s="18">
        <v>3</v>
      </c>
      <c r="B840" s="35" t="s">
        <v>179</v>
      </c>
      <c r="C840" s="184">
        <v>466.32000000000005</v>
      </c>
      <c r="D840" s="184">
        <v>477.24</v>
      </c>
      <c r="E840" s="165">
        <v>33.120000000000005</v>
      </c>
      <c r="F840" s="166">
        <f t="shared" si="32"/>
        <v>0.0710241893978384</v>
      </c>
      <c r="G840" s="31"/>
    </row>
    <row r="841" spans="1:7" ht="12.75" customHeight="1">
      <c r="A841" s="18">
        <v>4</v>
      </c>
      <c r="B841" s="35" t="s">
        <v>162</v>
      </c>
      <c r="C841" s="184">
        <v>516.24</v>
      </c>
      <c r="D841" s="184">
        <v>495.32000000000005</v>
      </c>
      <c r="E841" s="165">
        <v>34.400000000000034</v>
      </c>
      <c r="F841" s="166">
        <f t="shared" si="32"/>
        <v>0.06663567333023407</v>
      </c>
      <c r="G841" s="31"/>
    </row>
    <row r="842" spans="1:7" ht="12.75" customHeight="1">
      <c r="A842" s="18">
        <v>5</v>
      </c>
      <c r="B842" s="35" t="s">
        <v>176</v>
      </c>
      <c r="C842" s="184">
        <v>355.68</v>
      </c>
      <c r="D842" s="184">
        <v>349.06</v>
      </c>
      <c r="E842" s="165">
        <v>24.100000000000023</v>
      </c>
      <c r="F842" s="166">
        <f t="shared" si="32"/>
        <v>0.06775753486279808</v>
      </c>
      <c r="G842" s="31"/>
    </row>
    <row r="843" spans="1:7" ht="12.75" customHeight="1">
      <c r="A843" s="18">
        <v>6</v>
      </c>
      <c r="B843" s="35" t="s">
        <v>178</v>
      </c>
      <c r="C843" s="184">
        <v>157.07999999999998</v>
      </c>
      <c r="D843" s="184">
        <v>164.32000000000002</v>
      </c>
      <c r="E843" s="165">
        <v>11.440000000000026</v>
      </c>
      <c r="F843" s="166">
        <f t="shared" si="32"/>
        <v>0.07282913165266124</v>
      </c>
      <c r="G843" s="31"/>
    </row>
    <row r="844" spans="1:7" ht="12.75" customHeight="1">
      <c r="A844" s="18">
        <v>7</v>
      </c>
      <c r="B844" s="35" t="s">
        <v>165</v>
      </c>
      <c r="C844" s="184">
        <v>793.68</v>
      </c>
      <c r="D844" s="184">
        <v>739.76</v>
      </c>
      <c r="E844" s="165">
        <v>51.200000000000045</v>
      </c>
      <c r="F844" s="166">
        <f t="shared" si="32"/>
        <v>0.06450962604576158</v>
      </c>
      <c r="G844" s="31"/>
    </row>
    <row r="845" spans="1:7" ht="12.75" customHeight="1">
      <c r="A845" s="18">
        <v>8</v>
      </c>
      <c r="B845" s="35" t="s">
        <v>177</v>
      </c>
      <c r="C845" s="184">
        <v>167.76</v>
      </c>
      <c r="D845" s="184">
        <v>175.16</v>
      </c>
      <c r="E845" s="165">
        <v>12.200000000000017</v>
      </c>
      <c r="F845" s="166">
        <f t="shared" si="32"/>
        <v>0.07272293752980459</v>
      </c>
      <c r="G845" s="31"/>
    </row>
    <row r="846" spans="1:7" ht="12.75" customHeight="1">
      <c r="A846" s="18">
        <v>9</v>
      </c>
      <c r="B846" s="35" t="s">
        <v>160</v>
      </c>
      <c r="C846" s="184">
        <v>336.96000000000004</v>
      </c>
      <c r="D846" s="184">
        <v>321.1</v>
      </c>
      <c r="E846" s="165">
        <v>22.180000000000064</v>
      </c>
      <c r="F846" s="166">
        <f t="shared" si="32"/>
        <v>0.06582383665717018</v>
      </c>
      <c r="G846" s="31"/>
    </row>
    <row r="847" spans="1:7" ht="12.75" customHeight="1">
      <c r="A847" s="18">
        <v>10</v>
      </c>
      <c r="B847" s="35" t="s">
        <v>175</v>
      </c>
      <c r="C847" s="184">
        <v>307.2</v>
      </c>
      <c r="D847" s="184">
        <v>308.92</v>
      </c>
      <c r="E847" s="165">
        <v>21.28000000000003</v>
      </c>
      <c r="F847" s="166">
        <f t="shared" si="32"/>
        <v>0.06927083333333343</v>
      </c>
      <c r="G847" s="31"/>
    </row>
    <row r="848" spans="1:7" ht="12.75" customHeight="1">
      <c r="A848" s="18">
        <v>11</v>
      </c>
      <c r="B848" s="35" t="s">
        <v>180</v>
      </c>
      <c r="C848" s="184">
        <v>336.72</v>
      </c>
      <c r="D848" s="184">
        <v>342.41999999999996</v>
      </c>
      <c r="E848" s="165">
        <v>23.699999999999932</v>
      </c>
      <c r="F848" s="166">
        <f t="shared" si="32"/>
        <v>0.07038488952245169</v>
      </c>
      <c r="G848" s="31"/>
    </row>
    <row r="849" spans="1:7" ht="12.75" customHeight="1">
      <c r="A849" s="18">
        <v>12</v>
      </c>
      <c r="B849" s="35" t="s">
        <v>170</v>
      </c>
      <c r="C849" s="184">
        <v>645</v>
      </c>
      <c r="D849" s="184">
        <v>622.88</v>
      </c>
      <c r="E849" s="165">
        <v>43.039999999999964</v>
      </c>
      <c r="F849" s="166">
        <f t="shared" si="32"/>
        <v>0.06672868217054258</v>
      </c>
      <c r="G849" s="31"/>
    </row>
    <row r="850" spans="1:7" ht="12.75" customHeight="1">
      <c r="A850" s="18">
        <v>13</v>
      </c>
      <c r="B850" s="35" t="s">
        <v>157</v>
      </c>
      <c r="C850" s="184">
        <v>474.6</v>
      </c>
      <c r="D850" s="184">
        <v>493.08</v>
      </c>
      <c r="E850" s="165">
        <v>34.31999999999999</v>
      </c>
      <c r="F850" s="166">
        <f t="shared" si="32"/>
        <v>0.07231352718078381</v>
      </c>
      <c r="G850" s="31"/>
    </row>
    <row r="851" spans="1:7" ht="12.75" customHeight="1">
      <c r="A851" s="18">
        <v>14</v>
      </c>
      <c r="B851" s="35" t="s">
        <v>183</v>
      </c>
      <c r="C851" s="184">
        <v>460.44</v>
      </c>
      <c r="D851" s="184">
        <v>460.71999999999997</v>
      </c>
      <c r="E851" s="165">
        <v>31.95999999999998</v>
      </c>
      <c r="F851" s="166">
        <f t="shared" si="32"/>
        <v>0.06941186690991222</v>
      </c>
      <c r="G851" s="31"/>
    </row>
    <row r="852" spans="1:7" ht="12.75" customHeight="1">
      <c r="A852" s="18">
        <v>15</v>
      </c>
      <c r="B852" s="35" t="s">
        <v>166</v>
      </c>
      <c r="C852" s="184">
        <v>424.08000000000004</v>
      </c>
      <c r="D852" s="184">
        <v>409.7</v>
      </c>
      <c r="E852" s="165">
        <v>28.339999999999975</v>
      </c>
      <c r="F852" s="166">
        <f t="shared" si="32"/>
        <v>0.06682701377098654</v>
      </c>
      <c r="G852" s="31"/>
    </row>
    <row r="853" spans="1:7" ht="12.75" customHeight="1">
      <c r="A853" s="18">
        <v>16</v>
      </c>
      <c r="B853" s="35" t="s">
        <v>158</v>
      </c>
      <c r="C853" s="184">
        <v>396.36</v>
      </c>
      <c r="D853" s="184">
        <v>417.44</v>
      </c>
      <c r="E853" s="165">
        <v>28.879999999999995</v>
      </c>
      <c r="F853" s="166">
        <f t="shared" si="32"/>
        <v>0.0728630537894843</v>
      </c>
      <c r="G853" s="31"/>
    </row>
    <row r="854" spans="1:7" ht="12.75" customHeight="1">
      <c r="A854" s="18">
        <v>17</v>
      </c>
      <c r="B854" s="35" t="s">
        <v>172</v>
      </c>
      <c r="C854" s="184">
        <v>517.0799999999999</v>
      </c>
      <c r="D854" s="184">
        <v>494.05999999999995</v>
      </c>
      <c r="E854" s="165">
        <v>34.339999999999975</v>
      </c>
      <c r="F854" s="166">
        <f t="shared" si="32"/>
        <v>0.06641138701941668</v>
      </c>
      <c r="G854" s="31"/>
    </row>
    <row r="855" spans="1:7" ht="12.75" customHeight="1">
      <c r="A855" s="18">
        <v>18</v>
      </c>
      <c r="B855" s="35" t="s">
        <v>184</v>
      </c>
      <c r="C855" s="184">
        <v>284.52</v>
      </c>
      <c r="D855" s="184">
        <v>319.90000000000003</v>
      </c>
      <c r="E855" s="165">
        <v>22.180000000000007</v>
      </c>
      <c r="F855" s="166">
        <f t="shared" si="32"/>
        <v>0.07795585547588925</v>
      </c>
      <c r="G855" s="31"/>
    </row>
    <row r="856" spans="1:8" ht="12.75" customHeight="1">
      <c r="A856" s="18">
        <v>19</v>
      </c>
      <c r="B856" s="35" t="s">
        <v>171</v>
      </c>
      <c r="C856" s="184">
        <v>472.8</v>
      </c>
      <c r="D856" s="184">
        <v>472.96000000000004</v>
      </c>
      <c r="E856" s="165">
        <v>32.80000000000007</v>
      </c>
      <c r="F856" s="166">
        <f t="shared" si="32"/>
        <v>0.06937394247038932</v>
      </c>
      <c r="G856" s="31"/>
      <c r="H856" s="10" t="s">
        <v>12</v>
      </c>
    </row>
    <row r="857" spans="1:7" ht="12.75" customHeight="1">
      <c r="A857" s="18">
        <v>20</v>
      </c>
      <c r="B857" s="35" t="s">
        <v>167</v>
      </c>
      <c r="C857" s="184">
        <v>308.4</v>
      </c>
      <c r="D857" s="184">
        <v>299.4</v>
      </c>
      <c r="E857" s="165">
        <v>20.75999999999999</v>
      </c>
      <c r="F857" s="166">
        <f t="shared" si="32"/>
        <v>0.06731517509727623</v>
      </c>
      <c r="G857" s="31"/>
    </row>
    <row r="858" spans="1:7" ht="12.75" customHeight="1">
      <c r="A858" s="18">
        <v>21</v>
      </c>
      <c r="B858" s="35" t="s">
        <v>169</v>
      </c>
      <c r="C858" s="184">
        <v>111.6</v>
      </c>
      <c r="D858" s="184">
        <v>109.76</v>
      </c>
      <c r="E858" s="165">
        <v>7.640000000000015</v>
      </c>
      <c r="F858" s="166">
        <f t="shared" si="32"/>
        <v>0.06845878136200731</v>
      </c>
      <c r="G858" s="31"/>
    </row>
    <row r="859" spans="1:7" ht="12.75" customHeight="1">
      <c r="A859" s="18">
        <v>22</v>
      </c>
      <c r="B859" s="35" t="s">
        <v>173</v>
      </c>
      <c r="C859" s="184">
        <v>696.6</v>
      </c>
      <c r="D859" s="184">
        <v>659.18</v>
      </c>
      <c r="E859" s="165">
        <v>45.620000000000005</v>
      </c>
      <c r="F859" s="166">
        <f t="shared" si="32"/>
        <v>0.06548952052828022</v>
      </c>
      <c r="G859" s="31"/>
    </row>
    <row r="860" spans="1:7" ht="12.75" customHeight="1">
      <c r="A860" s="18">
        <v>23</v>
      </c>
      <c r="B860" s="35" t="s">
        <v>164</v>
      </c>
      <c r="C860" s="184">
        <v>448.68</v>
      </c>
      <c r="D860" s="184">
        <v>441.92</v>
      </c>
      <c r="E860" s="165">
        <v>30.439999999999998</v>
      </c>
      <c r="F860" s="166">
        <f t="shared" si="32"/>
        <v>0.06784345190336097</v>
      </c>
      <c r="G860" s="31"/>
    </row>
    <row r="861" spans="1:7" ht="12.75" customHeight="1">
      <c r="A861" s="18">
        <v>24</v>
      </c>
      <c r="B861" s="35" t="s">
        <v>168</v>
      </c>
      <c r="C861" s="184">
        <v>652.56</v>
      </c>
      <c r="D861" s="184">
        <v>679.7</v>
      </c>
      <c r="E861" s="165">
        <v>47.06000000000006</v>
      </c>
      <c r="F861" s="166">
        <f t="shared" si="32"/>
        <v>0.0721159740100528</v>
      </c>
      <c r="G861" s="31"/>
    </row>
    <row r="862" spans="1:8" ht="12.75" customHeight="1">
      <c r="A862" s="18">
        <v>25</v>
      </c>
      <c r="B862" s="35" t="s">
        <v>163</v>
      </c>
      <c r="C862" s="184">
        <v>415.8</v>
      </c>
      <c r="D862" s="184">
        <v>436.44</v>
      </c>
      <c r="E862" s="165">
        <v>30.239999999999952</v>
      </c>
      <c r="F862" s="166">
        <f t="shared" si="32"/>
        <v>0.07272727272727261</v>
      </c>
      <c r="G862" s="31"/>
      <c r="H862" s="10" t="s">
        <v>12</v>
      </c>
    </row>
    <row r="863" spans="1:7" ht="12.75" customHeight="1">
      <c r="A863" s="18">
        <v>26</v>
      </c>
      <c r="B863" s="35" t="s">
        <v>161</v>
      </c>
      <c r="C863" s="184">
        <v>252.83999999999997</v>
      </c>
      <c r="D863" s="184">
        <v>190.34</v>
      </c>
      <c r="E863" s="165">
        <v>13.340000000000003</v>
      </c>
      <c r="F863" s="166">
        <f t="shared" si="32"/>
        <v>0.0527606391393767</v>
      </c>
      <c r="G863" s="31"/>
    </row>
    <row r="864" spans="1:7" ht="12.75" customHeight="1">
      <c r="A864" s="18">
        <v>27</v>
      </c>
      <c r="B864" s="35" t="s">
        <v>174</v>
      </c>
      <c r="C864" s="184">
        <v>322.08</v>
      </c>
      <c r="D864" s="184">
        <v>455.58000000000004</v>
      </c>
      <c r="E864" s="165">
        <v>31.620000000000005</v>
      </c>
      <c r="F864" s="166">
        <f t="shared" si="32"/>
        <v>0.09817436661698958</v>
      </c>
      <c r="G864" s="31"/>
    </row>
    <row r="865" spans="1:7" ht="12.75" customHeight="1">
      <c r="A865" s="34"/>
      <c r="B865" s="1" t="s">
        <v>27</v>
      </c>
      <c r="C865" s="158">
        <v>11210.4</v>
      </c>
      <c r="D865" s="158">
        <v>11210.46</v>
      </c>
      <c r="E865" s="158">
        <v>776.5799999999981</v>
      </c>
      <c r="F865" s="167">
        <f>E865/C865</f>
        <v>0.0692731749090129</v>
      </c>
      <c r="G865" s="31"/>
    </row>
    <row r="866" spans="1:7" ht="12.75" customHeight="1">
      <c r="A866" s="40"/>
      <c r="B866" s="2"/>
      <c r="C866" s="172"/>
      <c r="D866" s="172"/>
      <c r="E866" s="172"/>
      <c r="F866" s="178"/>
      <c r="G866" s="31"/>
    </row>
    <row r="867" ht="24" customHeight="1">
      <c r="A867" s="47" t="s">
        <v>80</v>
      </c>
    </row>
    <row r="868" ht="9" customHeight="1"/>
    <row r="869" ht="14.25">
      <c r="A869" s="9" t="s">
        <v>81</v>
      </c>
    </row>
    <row r="870" spans="1:7" ht="30" customHeight="1">
      <c r="A870" s="185" t="s">
        <v>20</v>
      </c>
      <c r="B870" s="185"/>
      <c r="C870" s="186" t="s">
        <v>34</v>
      </c>
      <c r="D870" s="186" t="s">
        <v>35</v>
      </c>
      <c r="E870" s="186" t="s">
        <v>6</v>
      </c>
      <c r="F870" s="186" t="s">
        <v>28</v>
      </c>
      <c r="G870" s="187"/>
    </row>
    <row r="871" spans="1:7" ht="13.5" customHeight="1">
      <c r="A871" s="249">
        <v>1</v>
      </c>
      <c r="B871" s="249">
        <v>2</v>
      </c>
      <c r="C871" s="249">
        <v>3</v>
      </c>
      <c r="D871" s="249">
        <v>4</v>
      </c>
      <c r="E871" s="249" t="s">
        <v>36</v>
      </c>
      <c r="F871" s="249">
        <v>6</v>
      </c>
      <c r="G871" s="187"/>
    </row>
    <row r="872" spans="1:7" ht="27" customHeight="1">
      <c r="A872" s="188">
        <v>1</v>
      </c>
      <c r="B872" s="189" t="s">
        <v>214</v>
      </c>
      <c r="C872" s="193">
        <v>822.84</v>
      </c>
      <c r="D872" s="193">
        <v>822.84</v>
      </c>
      <c r="E872" s="190">
        <f>C872-D872</f>
        <v>0</v>
      </c>
      <c r="F872" s="194">
        <f>E872/C872</f>
        <v>0</v>
      </c>
      <c r="G872" s="195"/>
    </row>
    <row r="873" spans="1:7" ht="28.5">
      <c r="A873" s="188">
        <v>2</v>
      </c>
      <c r="B873" s="189" t="s">
        <v>238</v>
      </c>
      <c r="C873" s="193">
        <v>1.09</v>
      </c>
      <c r="D873" s="193">
        <v>1.09</v>
      </c>
      <c r="E873" s="190">
        <f>C873-D873</f>
        <v>0</v>
      </c>
      <c r="F873" s="270">
        <v>0</v>
      </c>
      <c r="G873" s="187"/>
    </row>
    <row r="874" spans="1:7" ht="28.5">
      <c r="A874" s="188">
        <v>3</v>
      </c>
      <c r="B874" s="189" t="s">
        <v>240</v>
      </c>
      <c r="C874" s="193">
        <v>821.75</v>
      </c>
      <c r="D874" s="193">
        <v>821.75</v>
      </c>
      <c r="E874" s="190">
        <f>C874-D874</f>
        <v>0</v>
      </c>
      <c r="F874" s="194">
        <f>E874/C874</f>
        <v>0</v>
      </c>
      <c r="G874" s="187"/>
    </row>
    <row r="875" spans="1:7" ht="15.75" customHeight="1">
      <c r="A875" s="188">
        <v>4</v>
      </c>
      <c r="B875" s="196" t="s">
        <v>82</v>
      </c>
      <c r="C875" s="197">
        <f>SUM(C873:C874)</f>
        <v>822.84</v>
      </c>
      <c r="D875" s="197">
        <f>SUM(D873:D874)</f>
        <v>822.84</v>
      </c>
      <c r="E875" s="190">
        <f>C875-D875</f>
        <v>0</v>
      </c>
      <c r="F875" s="194">
        <f>E875/C875</f>
        <v>0</v>
      </c>
      <c r="G875" s="187" t="s">
        <v>12</v>
      </c>
    </row>
    <row r="876" spans="1:6" ht="15.75" customHeight="1">
      <c r="A876" s="32"/>
      <c r="B876" s="118"/>
      <c r="C876" s="180"/>
      <c r="D876" s="180"/>
      <c r="E876" s="64"/>
      <c r="F876" s="64"/>
    </row>
    <row r="877" s="107" customFormat="1" ht="14.25">
      <c r="A877" s="9" t="s">
        <v>241</v>
      </c>
    </row>
    <row r="878" spans="5:7" ht="14.25">
      <c r="E878" s="66" t="s">
        <v>121</v>
      </c>
      <c r="F878" s="265" t="s">
        <v>256</v>
      </c>
      <c r="G878" s="131"/>
    </row>
    <row r="879" spans="1:7" ht="28.5">
      <c r="A879" s="86" t="s">
        <v>20</v>
      </c>
      <c r="B879" s="86" t="s">
        <v>83</v>
      </c>
      <c r="C879" s="86" t="s">
        <v>148</v>
      </c>
      <c r="D879" s="86" t="s">
        <v>42</v>
      </c>
      <c r="E879" s="86" t="s">
        <v>84</v>
      </c>
      <c r="F879" s="86" t="s">
        <v>85</v>
      </c>
      <c r="G879" s="63"/>
    </row>
    <row r="880" spans="1:7" ht="14.25">
      <c r="A880" s="109">
        <v>1</v>
      </c>
      <c r="B880" s="109">
        <v>2</v>
      </c>
      <c r="C880" s="109">
        <v>3</v>
      </c>
      <c r="D880" s="109">
        <v>4</v>
      </c>
      <c r="E880" s="109">
        <v>5</v>
      </c>
      <c r="F880" s="109">
        <v>6</v>
      </c>
      <c r="G880" s="132"/>
    </row>
    <row r="881" spans="1:7" ht="28.5">
      <c r="A881" s="110">
        <v>1</v>
      </c>
      <c r="B881" s="111" t="s">
        <v>86</v>
      </c>
      <c r="C881" s="112">
        <v>411.42</v>
      </c>
      <c r="D881" s="112">
        <v>400.84</v>
      </c>
      <c r="E881" s="114">
        <v>389.98</v>
      </c>
      <c r="F881" s="113">
        <f>E881/C881</f>
        <v>0.9478878032181226</v>
      </c>
      <c r="G881" s="133"/>
    </row>
    <row r="882" spans="1:8" ht="89.25" customHeight="1">
      <c r="A882" s="110">
        <v>2</v>
      </c>
      <c r="B882" s="111" t="s">
        <v>87</v>
      </c>
      <c r="C882" s="112">
        <v>411.42</v>
      </c>
      <c r="D882" s="112">
        <v>422</v>
      </c>
      <c r="E882" s="114">
        <v>417.04</v>
      </c>
      <c r="F882" s="113">
        <f>E882/C882</f>
        <v>1.0136600068056973</v>
      </c>
      <c r="G882" s="134"/>
      <c r="H882" s="10" t="s">
        <v>12</v>
      </c>
    </row>
    <row r="883" spans="1:7" ht="15">
      <c r="A883" s="324" t="s">
        <v>10</v>
      </c>
      <c r="B883" s="324"/>
      <c r="C883" s="115">
        <f>SUM(C881:C882)</f>
        <v>822.84</v>
      </c>
      <c r="D883" s="115">
        <f>SUM(D881:D882)</f>
        <v>822.8399999999999</v>
      </c>
      <c r="E883" s="115">
        <f>SUM(E881:E882)</f>
        <v>807.02</v>
      </c>
      <c r="F883" s="113">
        <f>E883/C883</f>
        <v>0.9807739050119099</v>
      </c>
      <c r="G883" s="135"/>
    </row>
    <row r="884" spans="1:7" s="128" customFormat="1" ht="22.5" customHeight="1">
      <c r="A884" s="325"/>
      <c r="B884" s="325"/>
      <c r="C884" s="325"/>
      <c r="D884" s="325"/>
      <c r="E884" s="325"/>
      <c r="F884" s="325"/>
      <c r="G884" s="325"/>
    </row>
    <row r="885" spans="1:7" ht="14.25">
      <c r="A885" s="118" t="s">
        <v>88</v>
      </c>
      <c r="B885" s="26"/>
      <c r="C885" s="26"/>
      <c r="D885" s="116"/>
      <c r="E885" s="26"/>
      <c r="F885" s="26"/>
      <c r="G885" s="117"/>
    </row>
    <row r="886" spans="1:7" ht="14.25">
      <c r="A886" s="118"/>
      <c r="B886" s="26"/>
      <c r="C886" s="26"/>
      <c r="D886" s="116"/>
      <c r="E886" s="26"/>
      <c r="F886" s="26"/>
      <c r="G886" s="117"/>
    </row>
    <row r="887" ht="14.25">
      <c r="A887" s="9" t="s">
        <v>89</v>
      </c>
    </row>
    <row r="888" spans="1:6" ht="30" customHeight="1">
      <c r="A888" s="16" t="s">
        <v>20</v>
      </c>
      <c r="B888" s="16" t="s">
        <v>83</v>
      </c>
      <c r="C888" s="271" t="s">
        <v>34</v>
      </c>
      <c r="D888" s="271" t="s">
        <v>35</v>
      </c>
      <c r="E888" s="271" t="s">
        <v>6</v>
      </c>
      <c r="F888" s="271" t="s">
        <v>28</v>
      </c>
    </row>
    <row r="889" spans="1:7" ht="13.5" customHeight="1">
      <c r="A889" s="185">
        <v>1</v>
      </c>
      <c r="B889" s="185">
        <v>2</v>
      </c>
      <c r="C889" s="185">
        <v>3</v>
      </c>
      <c r="D889" s="185">
        <v>4</v>
      </c>
      <c r="E889" s="185" t="s">
        <v>36</v>
      </c>
      <c r="F889" s="185">
        <v>6</v>
      </c>
      <c r="G889" s="187"/>
    </row>
    <row r="890" spans="1:7" ht="27" customHeight="1">
      <c r="A890" s="188">
        <v>1</v>
      </c>
      <c r="B890" s="189" t="s">
        <v>214</v>
      </c>
      <c r="C890" s="190">
        <v>992.22</v>
      </c>
      <c r="D890" s="190">
        <v>992.22</v>
      </c>
      <c r="E890" s="273">
        <f>C890-D890</f>
        <v>0</v>
      </c>
      <c r="F890" s="274">
        <v>0</v>
      </c>
      <c r="G890" s="187"/>
    </row>
    <row r="891" spans="1:7" ht="28.5">
      <c r="A891" s="188">
        <v>2</v>
      </c>
      <c r="B891" s="189" t="s">
        <v>238</v>
      </c>
      <c r="C891" s="190">
        <v>110.9</v>
      </c>
      <c r="D891" s="190">
        <v>110.9</v>
      </c>
      <c r="E891" s="273">
        <f>C891-D891</f>
        <v>0</v>
      </c>
      <c r="F891" s="272">
        <v>0</v>
      </c>
      <c r="G891" s="187"/>
    </row>
    <row r="892" spans="1:7" ht="28.5">
      <c r="A892" s="188">
        <v>3</v>
      </c>
      <c r="B892" s="189" t="s">
        <v>242</v>
      </c>
      <c r="C892" s="190">
        <v>881.32</v>
      </c>
      <c r="D892" s="190">
        <v>881.32</v>
      </c>
      <c r="E892" s="273">
        <f>C892-D892</f>
        <v>0</v>
      </c>
      <c r="F892" s="272">
        <f>E892/C892</f>
        <v>0</v>
      </c>
      <c r="G892" s="187"/>
    </row>
    <row r="893" spans="1:7" ht="15.75" customHeight="1">
      <c r="A893" s="188">
        <v>4</v>
      </c>
      <c r="B893" s="196" t="s">
        <v>82</v>
      </c>
      <c r="C893" s="198">
        <f>SUM(C891:C892)</f>
        <v>992.22</v>
      </c>
      <c r="D893" s="198">
        <f>SUM(D891:D892)</f>
        <v>992.22</v>
      </c>
      <c r="E893" s="273">
        <f>C893-D893</f>
        <v>0</v>
      </c>
      <c r="F893" s="272">
        <f>E893/C893</f>
        <v>0</v>
      </c>
      <c r="G893" s="187"/>
    </row>
    <row r="894" spans="1:6" ht="15.75" customHeight="1">
      <c r="A894" s="32"/>
      <c r="B894" s="118"/>
      <c r="C894" s="83"/>
      <c r="D894" s="83"/>
      <c r="E894" s="64"/>
      <c r="F894" s="38"/>
    </row>
    <row r="895" s="107" customFormat="1" ht="14.25">
      <c r="A895" s="9" t="s">
        <v>243</v>
      </c>
    </row>
    <row r="896" spans="6:8" ht="14.25">
      <c r="F896" s="108"/>
      <c r="G896" s="66" t="s">
        <v>121</v>
      </c>
      <c r="H896" s="179"/>
    </row>
    <row r="897" spans="1:8" ht="57">
      <c r="A897" s="86" t="s">
        <v>244</v>
      </c>
      <c r="B897" s="86" t="s">
        <v>252</v>
      </c>
      <c r="C897" s="86" t="s">
        <v>90</v>
      </c>
      <c r="D897" s="86" t="s">
        <v>91</v>
      </c>
      <c r="E897" s="86" t="s">
        <v>92</v>
      </c>
      <c r="F897" s="86" t="s">
        <v>6</v>
      </c>
      <c r="G897" s="86" t="s">
        <v>85</v>
      </c>
      <c r="H897" s="86" t="s">
        <v>93</v>
      </c>
    </row>
    <row r="898" spans="1:8" ht="14.25">
      <c r="A898" s="120">
        <v>1</v>
      </c>
      <c r="B898" s="120">
        <v>2</v>
      </c>
      <c r="C898" s="120">
        <v>3</v>
      </c>
      <c r="D898" s="120">
        <v>4</v>
      </c>
      <c r="E898" s="120">
        <v>5</v>
      </c>
      <c r="F898" s="120" t="s">
        <v>94</v>
      </c>
      <c r="G898" s="120">
        <v>7</v>
      </c>
      <c r="H898" s="121" t="s">
        <v>95</v>
      </c>
    </row>
    <row r="899" spans="1:8" ht="18" customHeight="1">
      <c r="A899" s="122">
        <f>C890</f>
        <v>992.22</v>
      </c>
      <c r="B899" s="122">
        <f>D893</f>
        <v>992.22</v>
      </c>
      <c r="C899" s="123">
        <f>C372</f>
        <v>65800.06000000001</v>
      </c>
      <c r="D899" s="123">
        <f>(C899*1315)/100000</f>
        <v>865.2707890000003</v>
      </c>
      <c r="E899" s="254">
        <v>865.27</v>
      </c>
      <c r="F899" s="123">
        <f>D899-E899</f>
        <v>0.0007890000002817033</v>
      </c>
      <c r="G899" s="113">
        <f>E899/A899</f>
        <v>0.8720545846687227</v>
      </c>
      <c r="H899" s="123">
        <f>B899-E899</f>
        <v>126.95000000000005</v>
      </c>
    </row>
    <row r="900" spans="1:8" ht="21" customHeight="1">
      <c r="A900" s="136"/>
      <c r="B900" s="136"/>
      <c r="C900" s="137"/>
      <c r="D900" s="137"/>
      <c r="E900" s="138"/>
      <c r="F900" s="137"/>
      <c r="G900" s="139"/>
      <c r="H900" s="137"/>
    </row>
    <row r="901" spans="1:8" s="127" customFormat="1" ht="12.75">
      <c r="A901" s="216" t="s">
        <v>245</v>
      </c>
      <c r="B901" s="217"/>
      <c r="C901" s="217"/>
      <c r="D901" s="217"/>
      <c r="E901" s="217"/>
      <c r="F901" s="217"/>
      <c r="G901" s="217"/>
      <c r="H901" s="217"/>
    </row>
    <row r="902" spans="1:8" s="127" customFormat="1" ht="14.25" customHeight="1">
      <c r="A902" s="216"/>
      <c r="B902" s="217"/>
      <c r="C902" s="217"/>
      <c r="D902" s="217"/>
      <c r="E902" s="217"/>
      <c r="F902" s="217"/>
      <c r="G902" s="217"/>
      <c r="H902" s="217"/>
    </row>
    <row r="903" spans="1:8" s="127" customFormat="1" ht="12.75">
      <c r="A903" s="218" t="s">
        <v>110</v>
      </c>
      <c r="B903" s="217"/>
      <c r="C903" s="217"/>
      <c r="D903" s="217"/>
      <c r="E903" s="217"/>
      <c r="F903" s="217"/>
      <c r="G903" s="217"/>
      <c r="H903" s="217"/>
    </row>
    <row r="904" spans="1:8" s="127" customFormat="1" ht="12.75">
      <c r="A904" s="218"/>
      <c r="B904" s="217"/>
      <c r="C904" s="217"/>
      <c r="D904" s="217"/>
      <c r="E904" s="217"/>
      <c r="F904" s="217"/>
      <c r="G904" s="217"/>
      <c r="H904" s="217"/>
    </row>
    <row r="905" spans="1:8" s="127" customFormat="1" ht="12.75">
      <c r="A905" s="219" t="s">
        <v>131</v>
      </c>
      <c r="B905" s="217"/>
      <c r="C905" s="217"/>
      <c r="D905" s="217"/>
      <c r="E905" s="217"/>
      <c r="F905" s="217"/>
      <c r="G905" s="217"/>
      <c r="H905" s="217"/>
    </row>
    <row r="906" spans="1:8" s="127" customFormat="1" ht="12.75">
      <c r="A906" s="315" t="s">
        <v>149</v>
      </c>
      <c r="B906" s="316"/>
      <c r="C906" s="316"/>
      <c r="D906" s="316"/>
      <c r="E906" s="317"/>
      <c r="F906" s="217"/>
      <c r="G906" s="282"/>
      <c r="H906" s="217"/>
    </row>
    <row r="907" spans="1:8" s="127" customFormat="1" ht="12.75">
      <c r="A907" s="315" t="s">
        <v>246</v>
      </c>
      <c r="B907" s="316"/>
      <c r="C907" s="316"/>
      <c r="D907" s="316"/>
      <c r="E907" s="317"/>
      <c r="F907" s="217"/>
      <c r="G907" s="282"/>
      <c r="H907" s="217"/>
    </row>
    <row r="908" spans="1:8" s="127" customFormat="1" ht="12.75">
      <c r="A908" s="253" t="s">
        <v>127</v>
      </c>
      <c r="B908" s="252" t="s">
        <v>128</v>
      </c>
      <c r="C908" s="252" t="s">
        <v>129</v>
      </c>
      <c r="D908" s="252" t="s">
        <v>130</v>
      </c>
      <c r="E908" s="251" t="s">
        <v>151</v>
      </c>
      <c r="F908" s="217"/>
      <c r="G908" s="282"/>
      <c r="H908" s="217"/>
    </row>
    <row r="909" spans="1:8" s="127" customFormat="1" ht="12.75">
      <c r="A909" s="318" t="s">
        <v>152</v>
      </c>
      <c r="B909" s="283" t="s">
        <v>150</v>
      </c>
      <c r="C909" s="283"/>
      <c r="D909" s="283">
        <v>5570</v>
      </c>
      <c r="E909" s="283">
        <v>3342.2799999999997</v>
      </c>
      <c r="F909" s="217"/>
      <c r="G909" s="282"/>
      <c r="H909" s="217"/>
    </row>
    <row r="910" spans="1:8" s="127" customFormat="1" ht="12.75">
      <c r="A910" s="319"/>
      <c r="B910" s="283" t="s">
        <v>185</v>
      </c>
      <c r="C910" s="283"/>
      <c r="D910" s="283">
        <v>6016</v>
      </c>
      <c r="E910" s="283">
        <v>3609.6</v>
      </c>
      <c r="F910" s="217"/>
      <c r="G910" s="282"/>
      <c r="H910" s="217"/>
    </row>
    <row r="911" spans="1:8" s="127" customFormat="1" ht="12.75">
      <c r="A911" s="319"/>
      <c r="B911" s="283" t="s">
        <v>153</v>
      </c>
      <c r="C911" s="283"/>
      <c r="D911" s="283">
        <v>26727</v>
      </c>
      <c r="E911" s="283">
        <v>16036.2</v>
      </c>
      <c r="F911" s="217"/>
      <c r="G911" s="282"/>
      <c r="H911" s="217"/>
    </row>
    <row r="912" spans="1:8" s="127" customFormat="1" ht="14.25" customHeight="1">
      <c r="A912" s="319"/>
      <c r="B912" s="283" t="s">
        <v>186</v>
      </c>
      <c r="C912" s="283"/>
      <c r="D912" s="283">
        <v>8953</v>
      </c>
      <c r="E912" s="283">
        <v>9351.87</v>
      </c>
      <c r="F912" s="217"/>
      <c r="G912" s="282"/>
      <c r="H912" s="217"/>
    </row>
    <row r="913" spans="1:8" s="127" customFormat="1" ht="14.25" customHeight="1" thickBot="1">
      <c r="A913" s="320"/>
      <c r="B913" s="284" t="s">
        <v>187</v>
      </c>
      <c r="C913" s="283"/>
      <c r="D913" s="284">
        <v>47266</v>
      </c>
      <c r="E913" s="284">
        <v>32339.950000000004</v>
      </c>
      <c r="F913" s="217"/>
      <c r="G913" s="282"/>
      <c r="H913" s="217"/>
    </row>
    <row r="914" spans="1:8" s="127" customFormat="1" ht="13.5" customHeight="1">
      <c r="A914" s="218"/>
      <c r="B914" s="217"/>
      <c r="C914" s="217"/>
      <c r="D914" s="217"/>
      <c r="E914" s="217"/>
      <c r="F914" s="217"/>
      <c r="G914" s="217"/>
      <c r="H914" s="217"/>
    </row>
    <row r="915" spans="1:8" s="127" customFormat="1" ht="12.75">
      <c r="A915" s="218"/>
      <c r="B915" s="217"/>
      <c r="C915" s="217"/>
      <c r="D915" s="217"/>
      <c r="E915" s="217"/>
      <c r="F915" s="217"/>
      <c r="G915" s="217"/>
      <c r="H915" s="217"/>
    </row>
    <row r="916" spans="1:8" s="181" customFormat="1" ht="12.75">
      <c r="A916" s="220" t="s">
        <v>132</v>
      </c>
      <c r="B916" s="221"/>
      <c r="C916" s="221"/>
      <c r="D916" s="221"/>
      <c r="E916" s="221"/>
      <c r="F916" s="221"/>
      <c r="G916" s="221"/>
      <c r="H916" s="222"/>
    </row>
    <row r="917" spans="1:8" s="181" customFormat="1" ht="12.75">
      <c r="A917" s="310" t="s">
        <v>99</v>
      </c>
      <c r="B917" s="312" t="s">
        <v>100</v>
      </c>
      <c r="C917" s="313"/>
      <c r="D917" s="314" t="s">
        <v>101</v>
      </c>
      <c r="E917" s="314"/>
      <c r="F917" s="314" t="s">
        <v>102</v>
      </c>
      <c r="G917" s="314"/>
      <c r="H917" s="222"/>
    </row>
    <row r="918" spans="1:8" s="181" customFormat="1" ht="12.75">
      <c r="A918" s="311"/>
      <c r="B918" s="277" t="s">
        <v>103</v>
      </c>
      <c r="C918" s="278" t="s">
        <v>104</v>
      </c>
      <c r="D918" s="279" t="s">
        <v>103</v>
      </c>
      <c r="E918" s="279" t="s">
        <v>104</v>
      </c>
      <c r="F918" s="279" t="s">
        <v>103</v>
      </c>
      <c r="G918" s="279" t="s">
        <v>104</v>
      </c>
      <c r="H918" s="222"/>
    </row>
    <row r="919" spans="1:8" s="181" customFormat="1" ht="13.5" thickBot="1">
      <c r="A919" s="223" t="s">
        <v>111</v>
      </c>
      <c r="B919" s="266">
        <v>47266</v>
      </c>
      <c r="C919" s="266">
        <v>32339.950000000004</v>
      </c>
      <c r="D919" s="266">
        <v>47266</v>
      </c>
      <c r="E919" s="266">
        <v>32339.950000000004</v>
      </c>
      <c r="F919" s="225">
        <f>(B919-D919)/B919</f>
        <v>0</v>
      </c>
      <c r="G919" s="225">
        <f>(C919-E919)/C919</f>
        <v>0</v>
      </c>
      <c r="H919" s="222"/>
    </row>
    <row r="920" spans="1:8" s="181" customFormat="1" ht="12.75">
      <c r="A920" s="226"/>
      <c r="B920" s="221"/>
      <c r="C920" s="221"/>
      <c r="D920" s="221"/>
      <c r="E920" s="221"/>
      <c r="F920" s="221"/>
      <c r="G920" s="221"/>
      <c r="H920" s="222"/>
    </row>
    <row r="921" spans="1:8" s="181" customFormat="1" ht="12.75">
      <c r="A921" s="220" t="s">
        <v>247</v>
      </c>
      <c r="B921" s="221"/>
      <c r="C921" s="221"/>
      <c r="D921" s="221"/>
      <c r="E921" s="221"/>
      <c r="F921" s="221"/>
      <c r="G921" s="221"/>
      <c r="H921" s="222"/>
    </row>
    <row r="922" spans="1:8" s="181" customFormat="1" ht="25.5" customHeight="1">
      <c r="A922" s="304" t="s">
        <v>248</v>
      </c>
      <c r="B922" s="304"/>
      <c r="C922" s="304" t="s">
        <v>257</v>
      </c>
      <c r="D922" s="304"/>
      <c r="E922" s="304" t="s">
        <v>105</v>
      </c>
      <c r="F922" s="304"/>
      <c r="G922" s="221"/>
      <c r="H922" s="222"/>
    </row>
    <row r="923" spans="1:8" s="181" customFormat="1" ht="25.5">
      <c r="A923" s="280" t="s">
        <v>188</v>
      </c>
      <c r="B923" s="280" t="s">
        <v>189</v>
      </c>
      <c r="C923" s="280" t="s">
        <v>188</v>
      </c>
      <c r="D923" s="280" t="s">
        <v>189</v>
      </c>
      <c r="E923" s="280" t="s">
        <v>188</v>
      </c>
      <c r="F923" s="280" t="s">
        <v>189</v>
      </c>
      <c r="G923" s="221"/>
      <c r="H923" s="222" t="s">
        <v>12</v>
      </c>
    </row>
    <row r="924" spans="1:8" s="181" customFormat="1" ht="12.75">
      <c r="A924" s="227">
        <v>1</v>
      </c>
      <c r="B924" s="227">
        <v>2</v>
      </c>
      <c r="C924" s="227">
        <v>3</v>
      </c>
      <c r="D924" s="227">
        <v>4</v>
      </c>
      <c r="E924" s="227">
        <v>5</v>
      </c>
      <c r="F924" s="227">
        <v>6</v>
      </c>
      <c r="G924" s="228"/>
      <c r="H924" s="229"/>
    </row>
    <row r="925" spans="1:8" s="181" customFormat="1" ht="13.5" thickBot="1">
      <c r="A925" s="266">
        <v>47266</v>
      </c>
      <c r="B925" s="266">
        <v>32339.950000000004</v>
      </c>
      <c r="C925" s="266">
        <v>47266</v>
      </c>
      <c r="D925" s="266">
        <v>32339.950000000004</v>
      </c>
      <c r="E925" s="230">
        <f>C925/A925</f>
        <v>1</v>
      </c>
      <c r="F925" s="230">
        <f>D925/B925</f>
        <v>1</v>
      </c>
      <c r="G925" s="221"/>
      <c r="H925" s="222"/>
    </row>
    <row r="926" spans="1:8" s="181" customFormat="1" ht="12.75">
      <c r="A926" s="231"/>
      <c r="B926" s="232"/>
      <c r="C926" s="233"/>
      <c r="D926" s="233"/>
      <c r="E926" s="234"/>
      <c r="F926" s="235"/>
      <c r="G926" s="236" t="s">
        <v>12</v>
      </c>
      <c r="H926" s="222" t="s">
        <v>12</v>
      </c>
    </row>
    <row r="927" spans="1:8" s="181" customFormat="1" ht="12.75">
      <c r="A927" s="237" t="s">
        <v>108</v>
      </c>
      <c r="B927" s="221"/>
      <c r="C927" s="221"/>
      <c r="D927" s="221" t="s">
        <v>12</v>
      </c>
      <c r="E927" s="221"/>
      <c r="F927" s="221"/>
      <c r="G927" s="221"/>
      <c r="H927" s="222"/>
    </row>
    <row r="928" spans="1:8" s="181" customFormat="1" ht="12.75">
      <c r="A928" s="268"/>
      <c r="B928" s="221"/>
      <c r="C928" s="221"/>
      <c r="D928" s="221"/>
      <c r="E928" s="221"/>
      <c r="F928" s="221"/>
      <c r="G928" s="221"/>
      <c r="H928" s="222"/>
    </row>
    <row r="929" spans="1:8" s="181" customFormat="1" ht="12.75" customHeight="1">
      <c r="A929" s="328" t="s">
        <v>249</v>
      </c>
      <c r="B929" s="328"/>
      <c r="C929" s="328"/>
      <c r="D929" s="328"/>
      <c r="E929" s="269"/>
      <c r="F929" s="221"/>
      <c r="G929" s="221"/>
      <c r="H929" s="222"/>
    </row>
    <row r="930" spans="1:8" s="181" customFormat="1" ht="27" customHeight="1">
      <c r="A930" s="285" t="s">
        <v>127</v>
      </c>
      <c r="B930" s="285" t="s">
        <v>99</v>
      </c>
      <c r="C930" s="285" t="s">
        <v>130</v>
      </c>
      <c r="D930" s="285" t="s">
        <v>195</v>
      </c>
      <c r="E930" s="221"/>
      <c r="F930" s="221"/>
      <c r="G930" s="221"/>
      <c r="H930" s="222"/>
    </row>
    <row r="931" spans="1:8" s="181" customFormat="1" ht="12.75">
      <c r="A931" s="326" t="s">
        <v>190</v>
      </c>
      <c r="B931" s="286" t="s">
        <v>191</v>
      </c>
      <c r="C931" s="287">
        <v>22420</v>
      </c>
      <c r="D931" s="283">
        <v>1121</v>
      </c>
      <c r="E931" s="221"/>
      <c r="F931" s="221"/>
      <c r="G931" s="221"/>
      <c r="H931" s="222"/>
    </row>
    <row r="932" spans="1:8" s="181" customFormat="1" ht="12.75">
      <c r="A932" s="327"/>
      <c r="B932" s="286" t="s">
        <v>185</v>
      </c>
      <c r="C932" s="288">
        <v>6016</v>
      </c>
      <c r="D932" s="283">
        <v>300.8</v>
      </c>
      <c r="E932" s="221"/>
      <c r="F932" s="221"/>
      <c r="G932" s="221"/>
      <c r="H932" s="222"/>
    </row>
    <row r="933" spans="1:8" s="181" customFormat="1" ht="12.75">
      <c r="A933" s="327"/>
      <c r="B933" s="286" t="s">
        <v>153</v>
      </c>
      <c r="C933" s="289">
        <v>30774</v>
      </c>
      <c r="D933" s="283">
        <v>1538.7</v>
      </c>
      <c r="E933" s="221"/>
      <c r="F933" s="221"/>
      <c r="G933" s="221"/>
      <c r="H933" s="222"/>
    </row>
    <row r="934" spans="1:8" s="181" customFormat="1" ht="12.75">
      <c r="A934" s="327"/>
      <c r="B934" s="290" t="s">
        <v>192</v>
      </c>
      <c r="C934" s="223">
        <v>16800</v>
      </c>
      <c r="D934" s="224">
        <f>C934*0.05</f>
        <v>840</v>
      </c>
      <c r="E934" s="221"/>
      <c r="F934" s="221"/>
      <c r="G934" s="221"/>
      <c r="H934" s="222"/>
    </row>
    <row r="935" spans="1:8" s="181" customFormat="1" ht="12.75">
      <c r="A935" s="327"/>
      <c r="B935" s="290" t="s">
        <v>193</v>
      </c>
      <c r="C935" s="223">
        <v>30774</v>
      </c>
      <c r="D935" s="224">
        <f>C935*0.05</f>
        <v>1538.7</v>
      </c>
      <c r="E935" s="221"/>
      <c r="F935" s="221"/>
      <c r="G935" s="221"/>
      <c r="H935" s="222"/>
    </row>
    <row r="936" spans="1:8" s="181" customFormat="1" ht="12.75">
      <c r="A936" s="327"/>
      <c r="B936" s="290" t="s">
        <v>194</v>
      </c>
      <c r="C936" s="223">
        <v>28436</v>
      </c>
      <c r="D936" s="224">
        <v>1421.8</v>
      </c>
      <c r="E936" s="221"/>
      <c r="F936" s="221"/>
      <c r="G936" s="221"/>
      <c r="H936" s="222"/>
    </row>
    <row r="937" spans="1:8" s="181" customFormat="1" ht="12.75">
      <c r="A937" s="267"/>
      <c r="B937" s="279" t="s">
        <v>10</v>
      </c>
      <c r="C937" s="291">
        <f>SUM(C931:C936)</f>
        <v>135220</v>
      </c>
      <c r="D937" s="292">
        <f>SUM(D931:D936)</f>
        <v>6761</v>
      </c>
      <c r="E937" s="221"/>
      <c r="F937" s="221"/>
      <c r="G937" s="221"/>
      <c r="H937" s="222"/>
    </row>
    <row r="938" spans="1:8" s="181" customFormat="1" ht="12.75">
      <c r="A938" s="237"/>
      <c r="B938" s="221"/>
      <c r="C938" s="221"/>
      <c r="D938" s="221"/>
      <c r="E938" s="221"/>
      <c r="F938" s="221"/>
      <c r="G938" s="221"/>
      <c r="H938" s="222"/>
    </row>
    <row r="939" spans="1:8" s="181" customFormat="1" ht="12.75">
      <c r="A939" s="220"/>
      <c r="B939" s="221"/>
      <c r="C939" s="221"/>
      <c r="D939" s="221"/>
      <c r="E939" s="221"/>
      <c r="F939" s="221"/>
      <c r="G939" s="221"/>
      <c r="H939" s="222"/>
    </row>
    <row r="940" spans="1:8" s="181" customFormat="1" ht="12.75">
      <c r="A940" s="220" t="s">
        <v>125</v>
      </c>
      <c r="B940" s="221"/>
      <c r="C940" s="221"/>
      <c r="D940" s="221"/>
      <c r="E940" s="221"/>
      <c r="F940" s="217"/>
      <c r="G940" s="217"/>
      <c r="H940" s="222"/>
    </row>
    <row r="941" spans="1:8" s="181" customFormat="1" ht="12.75">
      <c r="A941" s="305" t="s">
        <v>99</v>
      </c>
      <c r="B941" s="307" t="s">
        <v>100</v>
      </c>
      <c r="C941" s="308"/>
      <c r="D941" s="309" t="s">
        <v>101</v>
      </c>
      <c r="E941" s="309"/>
      <c r="F941" s="309" t="s">
        <v>102</v>
      </c>
      <c r="G941" s="309"/>
      <c r="H941" s="222"/>
    </row>
    <row r="942" spans="1:8" s="181" customFormat="1" ht="12.75">
      <c r="A942" s="306"/>
      <c r="B942" s="293" t="s">
        <v>103</v>
      </c>
      <c r="C942" s="294" t="s">
        <v>104</v>
      </c>
      <c r="D942" s="290" t="s">
        <v>103</v>
      </c>
      <c r="E942" s="290" t="s">
        <v>104</v>
      </c>
      <c r="F942" s="290" t="s">
        <v>103</v>
      </c>
      <c r="G942" s="290" t="s">
        <v>104</v>
      </c>
      <c r="H942" s="222"/>
    </row>
    <row r="943" spans="1:8" s="181" customFormat="1" ht="12.75">
      <c r="A943" s="295" t="s">
        <v>155</v>
      </c>
      <c r="B943" s="296">
        <v>59210</v>
      </c>
      <c r="C943" s="297">
        <v>2960.5</v>
      </c>
      <c r="D943" s="296">
        <v>59210</v>
      </c>
      <c r="E943" s="297">
        <v>2960.5</v>
      </c>
      <c r="F943" s="225">
        <f>(B943-D943)/100</f>
        <v>0</v>
      </c>
      <c r="G943" s="225">
        <f>(C943-E943)/100</f>
        <v>0</v>
      </c>
      <c r="H943" s="222"/>
    </row>
    <row r="944" spans="1:8" s="181" customFormat="1" ht="12.75">
      <c r="A944" s="295" t="s">
        <v>258</v>
      </c>
      <c r="B944" s="298">
        <v>76010</v>
      </c>
      <c r="C944" s="184">
        <v>3800.5</v>
      </c>
      <c r="D944" s="298">
        <v>76010</v>
      </c>
      <c r="E944" s="184">
        <v>3800.5</v>
      </c>
      <c r="F944" s="225">
        <f>(B944-D944)/100</f>
        <v>0</v>
      </c>
      <c r="G944" s="225">
        <f>(C944-E944)/100</f>
        <v>0</v>
      </c>
      <c r="H944" s="222"/>
    </row>
    <row r="945" spans="1:8" s="181" customFormat="1" ht="12.75">
      <c r="A945" s="226"/>
      <c r="B945" s="221"/>
      <c r="C945" s="221"/>
      <c r="D945" s="221"/>
      <c r="E945" s="221"/>
      <c r="F945" s="221"/>
      <c r="G945" s="221"/>
      <c r="H945" s="222"/>
    </row>
    <row r="946" spans="1:8" s="181" customFormat="1" ht="14.25" customHeight="1">
      <c r="A946" s="220" t="s">
        <v>250</v>
      </c>
      <c r="B946" s="221"/>
      <c r="C946" s="221"/>
      <c r="D946" s="221"/>
      <c r="E946" s="221"/>
      <c r="F946" s="217"/>
      <c r="G946" s="217"/>
      <c r="H946" s="222"/>
    </row>
    <row r="947" spans="1:8" s="181" customFormat="1" ht="12.75">
      <c r="A947" s="283"/>
      <c r="B947" s="302" t="s">
        <v>251</v>
      </c>
      <c r="C947" s="303"/>
      <c r="D947" s="302" t="s">
        <v>154</v>
      </c>
      <c r="E947" s="303"/>
      <c r="F947" s="302" t="s">
        <v>105</v>
      </c>
      <c r="G947" s="303"/>
      <c r="H947" s="222"/>
    </row>
    <row r="948" spans="1:8" s="181" customFormat="1" ht="12.75">
      <c r="A948" s="283"/>
      <c r="B948" s="299" t="s">
        <v>103</v>
      </c>
      <c r="C948" s="299" t="s">
        <v>106</v>
      </c>
      <c r="D948" s="299" t="s">
        <v>103</v>
      </c>
      <c r="E948" s="299" t="s">
        <v>106</v>
      </c>
      <c r="F948" s="299" t="s">
        <v>103</v>
      </c>
      <c r="G948" s="299" t="s">
        <v>107</v>
      </c>
      <c r="H948" s="229"/>
    </row>
    <row r="949" spans="1:8" s="127" customFormat="1" ht="12.75">
      <c r="A949" s="227">
        <v>1</v>
      </c>
      <c r="B949" s="227">
        <v>2</v>
      </c>
      <c r="C949" s="227">
        <v>3</v>
      </c>
      <c r="D949" s="227">
        <v>4</v>
      </c>
      <c r="E949" s="227">
        <v>5</v>
      </c>
      <c r="F949" s="227">
        <v>6</v>
      </c>
      <c r="G949" s="227">
        <v>7</v>
      </c>
      <c r="H949" s="221"/>
    </row>
    <row r="950" spans="1:8" s="127" customFormat="1" ht="12.75">
      <c r="A950" s="295" t="s">
        <v>109</v>
      </c>
      <c r="B950" s="296">
        <v>59210</v>
      </c>
      <c r="C950" s="297">
        <v>2960.5</v>
      </c>
      <c r="D950" s="296">
        <v>59210</v>
      </c>
      <c r="E950" s="297">
        <v>2960.5</v>
      </c>
      <c r="F950" s="300">
        <f>D950/B950</f>
        <v>1</v>
      </c>
      <c r="G950" s="300">
        <f>D950/B950</f>
        <v>1</v>
      </c>
      <c r="H950" s="301"/>
    </row>
    <row r="951" spans="1:8" ht="14.25">
      <c r="A951" s="295" t="s">
        <v>156</v>
      </c>
      <c r="B951" s="298">
        <v>76010</v>
      </c>
      <c r="C951" s="184">
        <v>3800.5</v>
      </c>
      <c r="D951" s="298">
        <v>76010</v>
      </c>
      <c r="E951" s="184">
        <v>3800.5</v>
      </c>
      <c r="F951" s="300">
        <f>D951/B951</f>
        <v>1</v>
      </c>
      <c r="G951" s="300">
        <f>D951/B951</f>
        <v>1</v>
      </c>
      <c r="H951" s="187"/>
    </row>
    <row r="954" ht="14.25">
      <c r="C954" s="31"/>
    </row>
  </sheetData>
  <sheetProtection/>
  <mergeCells count="39">
    <mergeCell ref="A931:A936"/>
    <mergeCell ref="A929:D929"/>
    <mergeCell ref="A1:H1"/>
    <mergeCell ref="A2:H2"/>
    <mergeCell ref="A3:H3"/>
    <mergeCell ref="A5:H5"/>
    <mergeCell ref="A7:H7"/>
    <mergeCell ref="A9:H9"/>
    <mergeCell ref="A13:B13"/>
    <mergeCell ref="A21:D21"/>
    <mergeCell ref="A26:D26"/>
    <mergeCell ref="A34:C34"/>
    <mergeCell ref="A35:G35"/>
    <mergeCell ref="A27:E27"/>
    <mergeCell ref="A67:H67"/>
    <mergeCell ref="A100:H100"/>
    <mergeCell ref="A133:G133"/>
    <mergeCell ref="A165:F165"/>
    <mergeCell ref="A198:G198"/>
    <mergeCell ref="A230:F230"/>
    <mergeCell ref="A883:B883"/>
    <mergeCell ref="A884:G884"/>
    <mergeCell ref="A917:A918"/>
    <mergeCell ref="B917:C917"/>
    <mergeCell ref="D917:E917"/>
    <mergeCell ref="F917:G917"/>
    <mergeCell ref="A906:E906"/>
    <mergeCell ref="A907:E907"/>
    <mergeCell ref="A909:A913"/>
    <mergeCell ref="B947:C947"/>
    <mergeCell ref="D947:E947"/>
    <mergeCell ref="F947:G947"/>
    <mergeCell ref="A922:B922"/>
    <mergeCell ref="C922:D922"/>
    <mergeCell ref="E922:F922"/>
    <mergeCell ref="A941:A942"/>
    <mergeCell ref="B941:C941"/>
    <mergeCell ref="D941:E941"/>
    <mergeCell ref="F941:G941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4" r:id="rId2"/>
  <rowBreaks count="9" manualBreakCount="9">
    <brk id="98" max="7" man="1"/>
    <brk id="196" max="7" man="1"/>
    <brk id="293" max="7" man="1"/>
    <brk id="407" max="7" man="1"/>
    <brk id="521" max="7" man="1"/>
    <brk id="628" max="7" man="1"/>
    <brk id="731" max="7" man="1"/>
    <brk id="800" max="7" man="1"/>
    <brk id="88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2019-04-30T07:49:41Z</cp:lastPrinted>
  <dcterms:created xsi:type="dcterms:W3CDTF">2013-03-29T17:24:29Z</dcterms:created>
  <dcterms:modified xsi:type="dcterms:W3CDTF">2020-06-05T07:52:34Z</dcterms:modified>
  <cp:category/>
  <cp:version/>
  <cp:contentType/>
  <cp:contentStatus/>
</cp:coreProperties>
</file>